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91" yWindow="65491" windowWidth="15480" windowHeight="11640" activeTab="0"/>
  </bookViews>
  <sheets>
    <sheet name="Team Results" sheetId="1" r:id="rId1"/>
    <sheet name="Overall Results" sheetId="2" r:id="rId2"/>
  </sheets>
  <definedNames>
    <definedName name="_xlnm.Print_Area" localSheetId="1">'Overall Results'!$A$1:$M$65</definedName>
    <definedName name="_xlnm.Print_Area" localSheetId="0">'Team Results'!$A$1:$M$115</definedName>
  </definedNames>
  <calcPr fullCalcOnLoad="1"/>
</workbook>
</file>

<file path=xl/sharedStrings.xml><?xml version="1.0" encoding="utf-8"?>
<sst xmlns="http://schemas.openxmlformats.org/spreadsheetml/2006/main" count="151" uniqueCount="91">
  <si>
    <t>Ashwaubenon</t>
  </si>
  <si>
    <t>Score</t>
  </si>
  <si>
    <t>Hole Avg.</t>
  </si>
  <si>
    <t>Par</t>
  </si>
  <si>
    <t>Hole</t>
  </si>
  <si>
    <t>Over(under) Par</t>
  </si>
  <si>
    <t>Team Bestball</t>
  </si>
  <si>
    <t>Total</t>
  </si>
  <si>
    <t>Player</t>
  </si>
  <si>
    <t>School</t>
  </si>
  <si>
    <t>Rank</t>
  </si>
  <si>
    <t>Team</t>
  </si>
  <si>
    <t>Team Scores</t>
  </si>
  <si>
    <t>Hole #</t>
  </si>
  <si>
    <t>Over (under) Par</t>
  </si>
  <si>
    <t>DePere</t>
  </si>
  <si>
    <t>Tot</t>
  </si>
  <si>
    <t>Pulaski</t>
  </si>
  <si>
    <t>Bay Port</t>
  </si>
  <si>
    <t>Sheboygan North</t>
  </si>
  <si>
    <t>FRCC Conference Match</t>
  </si>
  <si>
    <t>Green Bay East</t>
  </si>
  <si>
    <t>Green Bay Preble</t>
  </si>
  <si>
    <t>Green Bay Southwest</t>
  </si>
  <si>
    <t>Green Bay West</t>
  </si>
  <si>
    <t>Manitowoc</t>
  </si>
  <si>
    <t>Notre Dame Academy</t>
  </si>
  <si>
    <t>Sheboygan South</t>
  </si>
  <si>
    <t>Last 3</t>
  </si>
  <si>
    <t>Last 6</t>
  </si>
  <si>
    <t>Crystal Springs Golf Course</t>
  </si>
  <si>
    <t>Chad Lawrence</t>
  </si>
  <si>
    <t>Jimmy Lackey</t>
  </si>
  <si>
    <t>Dan Shircel</t>
  </si>
  <si>
    <t>Ryan Wagner</t>
  </si>
  <si>
    <t>Ryan Hintz</t>
  </si>
  <si>
    <t>Bobby Allen</t>
  </si>
  <si>
    <t>Nick Hubbard</t>
  </si>
  <si>
    <t>Luke Welsing</t>
  </si>
  <si>
    <t>Garrett Lubbers</t>
  </si>
  <si>
    <t>Casey Vannes</t>
  </si>
  <si>
    <t>Cullen Maricque</t>
  </si>
  <si>
    <t>Matt Fischer</t>
  </si>
  <si>
    <t>William Fridland</t>
  </si>
  <si>
    <t>Patrick Fridland</t>
  </si>
  <si>
    <t>Max Thompson</t>
  </si>
  <si>
    <t>Alex Schwartz</t>
  </si>
  <si>
    <t>Ryan Sanok</t>
  </si>
  <si>
    <t>Will Rouse</t>
  </si>
  <si>
    <t>Dylan Challe</t>
  </si>
  <si>
    <t>Tyler Jones</t>
  </si>
  <si>
    <t>Max Boyle</t>
  </si>
  <si>
    <t>Andy Miske</t>
  </si>
  <si>
    <t>Trevor Kim</t>
  </si>
  <si>
    <t>Chad Westenberg</t>
  </si>
  <si>
    <t>Evan Thielen</t>
  </si>
  <si>
    <t>Michael Gehm</t>
  </si>
  <si>
    <t>Josh Ferraro</t>
  </si>
  <si>
    <t>Josh Senechal</t>
  </si>
  <si>
    <t>Travis VanStraten</t>
  </si>
  <si>
    <t>Charlie Eckers</t>
  </si>
  <si>
    <t>Adam Brotski</t>
  </si>
  <si>
    <t>Daniel Martin</t>
  </si>
  <si>
    <t>Tyler Frietag</t>
  </si>
  <si>
    <t>Sasha Oosting</t>
  </si>
  <si>
    <t>Ryan LaChappelle</t>
  </si>
  <si>
    <t>Jim Liddy</t>
  </si>
  <si>
    <t>Matt Smilanich</t>
  </si>
  <si>
    <t>Ben Bobinski</t>
  </si>
  <si>
    <t>Ben Wagner</t>
  </si>
  <si>
    <t>Owen Nowicki</t>
  </si>
  <si>
    <t>Jacob Syndergaard</t>
  </si>
  <si>
    <t>Drew Collar</t>
  </si>
  <si>
    <t>Zach Gutzman</t>
  </si>
  <si>
    <t>Aaron Romanek</t>
  </si>
  <si>
    <t>Max VanVeghel</t>
  </si>
  <si>
    <t>Curtis Larson</t>
  </si>
  <si>
    <t>Alex Gray</t>
  </si>
  <si>
    <t>Kevin Lange</t>
  </si>
  <si>
    <t>Brett Pokrzywinski</t>
  </si>
  <si>
    <t>Greg Signorelli</t>
  </si>
  <si>
    <t>Sam Welhouse</t>
  </si>
  <si>
    <t>Ryan Wischow</t>
  </si>
  <si>
    <t>Logan Donovan</t>
  </si>
  <si>
    <t>Paul Frank</t>
  </si>
  <si>
    <t>Nathan Paup</t>
  </si>
  <si>
    <t>Andrew Schmidt</t>
  </si>
  <si>
    <t>Rocky Roznowski</t>
  </si>
  <si>
    <t>Nolan Jones</t>
  </si>
  <si>
    <t>Daniel Christensen</t>
  </si>
  <si>
    <t>Zack Diestler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</si>
</sst>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42">
    <font>
      <sz val="9"/>
      <name val="Geneva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b/>
      <sz val="12"/>
      <name val="Times"/>
      <family val="0"/>
    </font>
    <font>
      <b/>
      <sz val="14"/>
      <name val="Times"/>
      <family val="0"/>
    </font>
    <font>
      <sz val="14"/>
      <name val="Times"/>
      <family val="0"/>
    </font>
    <font>
      <b/>
      <sz val="18"/>
      <name val="Times"/>
      <family val="0"/>
    </font>
    <font>
      <b/>
      <sz val="16"/>
      <name val="Times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  <border>
      <left style="hair"/>
      <right style="hair"/>
      <top style="hair"/>
      <bottom style="thin"/>
    </border>
    <border>
      <left/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/>
      <right/>
      <top style="thick"/>
      <bottom style="thick"/>
    </border>
    <border>
      <left/>
      <right style="hair"/>
      <top style="thick"/>
      <bottom/>
    </border>
    <border>
      <left style="hair"/>
      <right style="hair"/>
      <top style="thick"/>
      <bottom/>
    </border>
    <border>
      <left style="hair"/>
      <right/>
      <top style="thick"/>
      <bottom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ck"/>
      <top/>
      <bottom style="hair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thick"/>
      <right style="hair"/>
      <top style="thick"/>
      <bottom style="thick"/>
    </border>
    <border>
      <left style="thick"/>
      <right style="hair"/>
      <top style="thick"/>
      <bottom style="hair"/>
    </border>
    <border>
      <left style="medium"/>
      <right style="hair"/>
      <top style="medium"/>
      <bottom style="medium"/>
    </border>
    <border>
      <left style="thick"/>
      <right style="hair"/>
      <top style="medium"/>
      <bottom style="hair"/>
    </border>
    <border>
      <left style="thick"/>
      <right/>
      <top/>
      <bottom style="hair"/>
    </border>
    <border>
      <left/>
      <right style="hair"/>
      <top style="hair"/>
      <bottom style="hair"/>
    </border>
    <border>
      <left style="thick"/>
      <right/>
      <top style="thick"/>
      <bottom/>
    </border>
    <border>
      <left style="thick"/>
      <right style="thick"/>
      <top/>
      <bottom style="thick"/>
    </border>
    <border>
      <left style="thick"/>
      <right style="hair"/>
      <top style="thin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165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6" xfId="0" applyNumberForma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NumberFormat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6" xfId="0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4" fillId="0" borderId="31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43" xfId="0" applyFont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34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0</xdr:row>
      <xdr:rowOff>114300</xdr:rowOff>
    </xdr:from>
    <xdr:to>
      <xdr:col>16</xdr:col>
      <xdr:colOff>9525</xdr:colOff>
      <xdr:row>2</xdr:row>
      <xdr:rowOff>0</xdr:rowOff>
    </xdr:to>
    <xdr:sp macro="[0]!finish">
      <xdr:nvSpPr>
        <xdr:cNvPr id="1" name="Rounded Rectangle 1"/>
        <xdr:cNvSpPr>
          <a:spLocks/>
        </xdr:cNvSpPr>
      </xdr:nvSpPr>
      <xdr:spPr>
        <a:xfrm>
          <a:off x="6000750" y="114300"/>
          <a:ext cx="1238250" cy="561975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Score</a:t>
          </a:r>
          <a:r>
            <a:rPr lang="en-US" cap="none" sz="1100" b="0" i="0" u="none" baseline="0">
              <a:solidFill>
                <a:srgbClr val="FFFFFF"/>
              </a:solidFill>
            </a:rPr>
            <a:t> the Meet</a:t>
          </a:r>
        </a:p>
      </xdr:txBody>
    </xdr:sp>
    <xdr:clientData/>
  </xdr:twoCellAnchor>
  <xdr:twoCellAnchor>
    <xdr:from>
      <xdr:col>13</xdr:col>
      <xdr:colOff>9525</xdr:colOff>
      <xdr:row>2</xdr:row>
      <xdr:rowOff>190500</xdr:rowOff>
    </xdr:from>
    <xdr:to>
      <xdr:col>16</xdr:col>
      <xdr:colOff>9525</xdr:colOff>
      <xdr:row>5</xdr:row>
      <xdr:rowOff>9525</xdr:rowOff>
    </xdr:to>
    <xdr:sp macro="[0]!clean_sheet">
      <xdr:nvSpPr>
        <xdr:cNvPr id="2" name="Rounded Rectangle 2"/>
        <xdr:cNvSpPr>
          <a:spLocks/>
        </xdr:cNvSpPr>
      </xdr:nvSpPr>
      <xdr:spPr>
        <a:xfrm>
          <a:off x="5981700" y="866775"/>
          <a:ext cx="1257300" cy="542925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Reset</a:t>
          </a:r>
          <a:r>
            <a:rPr lang="en-US" cap="none" sz="1100" b="0" i="0" u="none" baseline="0">
              <a:solidFill>
                <a:srgbClr val="FFFFFF"/>
              </a:solidFill>
            </a:rPr>
            <a:t> Scoring
(Caution!!!)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P115"/>
  <sheetViews>
    <sheetView tabSelected="1" zoomScalePageLayoutView="0" workbookViewId="0" topLeftCell="A1">
      <selection activeCell="A1" sqref="A1:M115"/>
    </sheetView>
  </sheetViews>
  <sheetFormatPr defaultColWidth="11.375" defaultRowHeight="12"/>
  <cols>
    <col min="1" max="1" width="20.75390625" style="0" customWidth="1"/>
    <col min="2" max="2" width="7.125" style="0" customWidth="1"/>
    <col min="3" max="11" width="4.125" style="0" customWidth="1"/>
    <col min="12" max="12" width="5.75390625" style="3" customWidth="1"/>
    <col min="13" max="13" width="7.625" style="0" customWidth="1"/>
    <col min="14" max="14" width="3.375" style="0" customWidth="1"/>
    <col min="15" max="15" width="6.75390625" style="0" customWidth="1"/>
    <col min="16" max="16" width="6.375" style="0" customWidth="1"/>
  </cols>
  <sheetData>
    <row r="1" spans="1:16" ht="35.25" customHeight="1">
      <c r="A1" s="63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5"/>
      <c r="N1" s="14"/>
      <c r="O1" s="14"/>
      <c r="P1" s="14"/>
    </row>
    <row r="2" spans="1:16" ht="18" customHeight="1">
      <c r="A2" s="66">
        <v>39560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5"/>
      <c r="M2" s="65"/>
      <c r="N2" s="14"/>
      <c r="O2" s="14"/>
      <c r="P2" s="14"/>
    </row>
    <row r="3" spans="1:16" ht="15.75" customHeight="1">
      <c r="A3" s="67" t="s">
        <v>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  <c r="M3" s="65"/>
      <c r="N3" s="14"/>
      <c r="O3" s="14"/>
      <c r="P3" s="14"/>
    </row>
    <row r="4" spans="1:11" ht="21" thickBo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2" ht="20.25" thickBot="1" thickTop="1">
      <c r="A5" s="68" t="s">
        <v>0</v>
      </c>
      <c r="B5" s="48" t="s">
        <v>3</v>
      </c>
      <c r="C5" s="22">
        <v>5</v>
      </c>
      <c r="D5" s="23">
        <v>4</v>
      </c>
      <c r="E5" s="23">
        <v>4</v>
      </c>
      <c r="F5" s="23">
        <v>4</v>
      </c>
      <c r="G5" s="23">
        <v>3</v>
      </c>
      <c r="H5" s="23">
        <v>4</v>
      </c>
      <c r="I5" s="23">
        <v>4</v>
      </c>
      <c r="J5" s="23">
        <v>3</v>
      </c>
      <c r="K5" s="23">
        <v>5</v>
      </c>
      <c r="L5" s="24">
        <f>SUM(C5:K5)</f>
        <v>36</v>
      </c>
    </row>
    <row r="6" spans="1:12" ht="20.25" thickBot="1" thickTop="1">
      <c r="A6" s="61"/>
      <c r="B6" s="49" t="s">
        <v>4</v>
      </c>
      <c r="C6" s="18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20" t="s">
        <v>16</v>
      </c>
    </row>
    <row r="7" spans="1:12" ht="19.5" thickTop="1">
      <c r="A7" s="53" t="s">
        <v>80</v>
      </c>
      <c r="B7" s="57"/>
      <c r="C7" s="5">
        <v>7</v>
      </c>
      <c r="D7" s="5">
        <v>5</v>
      </c>
      <c r="E7" s="5">
        <v>5</v>
      </c>
      <c r="F7" s="5">
        <v>5</v>
      </c>
      <c r="G7" s="5">
        <v>5</v>
      </c>
      <c r="H7" s="5">
        <v>5</v>
      </c>
      <c r="I7" s="5">
        <v>5</v>
      </c>
      <c r="J7" s="5">
        <v>4</v>
      </c>
      <c r="K7" s="5">
        <v>6</v>
      </c>
      <c r="L7" s="6">
        <f>IF(SUM(C7:K7)=0,"",IF(AND(C7&lt;"a",D7&lt;"a",E7&lt;"a",F7&lt;"a",G7&lt;"a",H7&lt;"a",I7&lt;"a",J7&lt;"a",K7&lt;"a"),SUM(C7:K7),"DQ"))</f>
        <v>47</v>
      </c>
    </row>
    <row r="8" spans="1:13" ht="19.5" thickBot="1">
      <c r="A8" s="53" t="s">
        <v>81</v>
      </c>
      <c r="B8" s="54"/>
      <c r="C8" s="5">
        <v>6</v>
      </c>
      <c r="D8" s="5">
        <v>7</v>
      </c>
      <c r="E8" s="5">
        <v>6</v>
      </c>
      <c r="F8" s="5">
        <v>6</v>
      </c>
      <c r="G8" s="5">
        <v>4</v>
      </c>
      <c r="H8" s="5">
        <v>7</v>
      </c>
      <c r="I8" s="5">
        <v>5</v>
      </c>
      <c r="J8" s="5">
        <v>5</v>
      </c>
      <c r="K8" s="5">
        <v>6</v>
      </c>
      <c r="L8" s="6">
        <f>IF(SUM(C8:K8)=0,"",IF(AND(C8&lt;"a",D8&lt;"a",E8&lt;"a",F8&lt;"a",G8&lt;"a",H8&lt;"a",I8&lt;"a",J8&lt;"a",K8&lt;"a"),SUM(C8:K8),"DQ"))</f>
        <v>52</v>
      </c>
      <c r="M8" s="10" t="s">
        <v>7</v>
      </c>
    </row>
    <row r="9" spans="1:13" ht="19.5" thickTop="1">
      <c r="A9" s="53" t="s">
        <v>82</v>
      </c>
      <c r="B9" s="54"/>
      <c r="C9" s="5">
        <v>7</v>
      </c>
      <c r="D9" s="5">
        <v>5</v>
      </c>
      <c r="E9" s="5">
        <v>6</v>
      </c>
      <c r="F9" s="5">
        <v>5</v>
      </c>
      <c r="G9" s="5">
        <v>4</v>
      </c>
      <c r="H9" s="5">
        <v>6</v>
      </c>
      <c r="I9" s="5">
        <v>6</v>
      </c>
      <c r="J9" s="5">
        <v>5</v>
      </c>
      <c r="K9" s="5">
        <v>6</v>
      </c>
      <c r="L9" s="6">
        <f>IF(SUM(C9:K9)=0,"",IF(AND(C9&lt;"a",D9&lt;"a",E9&lt;"a",F9&lt;"a",G9&lt;"a",H9&lt;"a",I9&lt;"a",J9&lt;"a",K9&lt;"a"),SUM(C9:K9),"DQ"))</f>
        <v>50</v>
      </c>
      <c r="M9" s="11">
        <f>IF(SUM(L7:L11)=0,"",IF(COUNTIF(L7:L11,"DQ")=2,"DQ",IF(COUNTIF(L7:L11,"DQ")=1,SUM(L7:L11),SUM(L7:L11)-MAX(L7:L11))))</f>
        <v>202</v>
      </c>
    </row>
    <row r="10" spans="1:12" ht="18.75">
      <c r="A10" s="53" t="s">
        <v>83</v>
      </c>
      <c r="B10" s="54"/>
      <c r="C10" s="5">
        <v>5</v>
      </c>
      <c r="D10" s="5">
        <v>7</v>
      </c>
      <c r="E10" s="5">
        <v>4</v>
      </c>
      <c r="F10" s="5">
        <v>6</v>
      </c>
      <c r="G10" s="5">
        <v>5</v>
      </c>
      <c r="H10" s="5">
        <v>6</v>
      </c>
      <c r="I10" s="5">
        <v>6</v>
      </c>
      <c r="J10" s="5">
        <v>4</v>
      </c>
      <c r="K10" s="5">
        <v>10</v>
      </c>
      <c r="L10" s="6">
        <f>IF(SUM(C10:K10)=0,"",IF(AND(C10&lt;"a",D10&lt;"a",E10&lt;"a",F10&lt;"a",G10&lt;"a",H10&lt;"a",I10&lt;"a",J10&lt;"a",K10&lt;"a"),SUM(C10:K10),"DQ"))</f>
        <v>53</v>
      </c>
    </row>
    <row r="11" spans="1:12" ht="18.75">
      <c r="A11" s="53" t="s">
        <v>84</v>
      </c>
      <c r="B11" s="54"/>
      <c r="C11" s="21">
        <v>7</v>
      </c>
      <c r="D11" s="21">
        <v>7</v>
      </c>
      <c r="E11" s="21">
        <v>6</v>
      </c>
      <c r="F11" s="21">
        <v>7</v>
      </c>
      <c r="G11" s="21">
        <v>5</v>
      </c>
      <c r="H11" s="21">
        <v>5</v>
      </c>
      <c r="I11" s="21">
        <v>8</v>
      </c>
      <c r="J11" s="21">
        <v>6</v>
      </c>
      <c r="K11" s="21">
        <v>10</v>
      </c>
      <c r="L11" s="6">
        <f>IF(SUM(C11:K11)=0,"",IF(AND(C11&lt;"a",D11&lt;"a",E11&lt;"a",F11&lt;"a",G11&lt;"a",H11&lt;"a",I11&lt;"a",J11&lt;"a",K11&lt;"a"),SUM(C11:K11),"DQ"))</f>
        <v>61</v>
      </c>
    </row>
    <row r="12" spans="1:12" ht="19.5" thickBot="1">
      <c r="A12" s="58" t="s">
        <v>6</v>
      </c>
      <c r="B12" s="59"/>
      <c r="C12" s="7">
        <f>IF(MIN(C7:C11)=0,"",MIN(C7:C11))</f>
        <v>5</v>
      </c>
      <c r="D12" s="7">
        <f aca="true" t="shared" si="0" ref="D12:K12">IF(MIN(D7:D11)=0,"",MIN(D7:D11))</f>
        <v>5</v>
      </c>
      <c r="E12" s="7">
        <f t="shared" si="0"/>
        <v>4</v>
      </c>
      <c r="F12" s="7">
        <f t="shared" si="0"/>
        <v>5</v>
      </c>
      <c r="G12" s="7">
        <f t="shared" si="0"/>
        <v>4</v>
      </c>
      <c r="H12" s="7">
        <f t="shared" si="0"/>
        <v>5</v>
      </c>
      <c r="I12" s="7">
        <f t="shared" si="0"/>
        <v>5</v>
      </c>
      <c r="J12" s="7">
        <f t="shared" si="0"/>
        <v>4</v>
      </c>
      <c r="K12" s="7">
        <f t="shared" si="0"/>
        <v>6</v>
      </c>
      <c r="L12" s="8">
        <f>IF(SUM(C12:K12)=0,"",SUM(C12:K12))</f>
        <v>43</v>
      </c>
    </row>
    <row r="13" spans="1:12" ht="20.25" thickBot="1" thickTop="1">
      <c r="A13" s="34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2"/>
    </row>
    <row r="14" spans="1:12" ht="20.25" thickBot="1" thickTop="1">
      <c r="A14" s="60" t="s">
        <v>18</v>
      </c>
      <c r="B14" s="50" t="s">
        <v>3</v>
      </c>
      <c r="C14" s="46">
        <f>$C$5</f>
        <v>5</v>
      </c>
      <c r="D14" s="46">
        <f>$D$5</f>
        <v>4</v>
      </c>
      <c r="E14" s="46">
        <f>$E$5</f>
        <v>4</v>
      </c>
      <c r="F14" s="46">
        <f>$F$5</f>
        <v>4</v>
      </c>
      <c r="G14" s="46">
        <f>$G$5</f>
        <v>3</v>
      </c>
      <c r="H14" s="46">
        <f>$H$5</f>
        <v>4</v>
      </c>
      <c r="I14" s="46">
        <f>$I$5</f>
        <v>4</v>
      </c>
      <c r="J14" s="46">
        <f>$J$5</f>
        <v>3</v>
      </c>
      <c r="K14" s="46">
        <f>$K$5</f>
        <v>5</v>
      </c>
      <c r="L14" s="47">
        <f>$L$5</f>
        <v>36</v>
      </c>
    </row>
    <row r="15" spans="1:12" ht="19.5" thickBot="1">
      <c r="A15" s="61"/>
      <c r="B15" s="51" t="s">
        <v>4</v>
      </c>
      <c r="C15" s="43">
        <v>1</v>
      </c>
      <c r="D15" s="44">
        <v>2</v>
      </c>
      <c r="E15" s="44">
        <v>3</v>
      </c>
      <c r="F15" s="44">
        <v>4</v>
      </c>
      <c r="G15" s="44">
        <v>5</v>
      </c>
      <c r="H15" s="44">
        <v>6</v>
      </c>
      <c r="I15" s="44">
        <v>7</v>
      </c>
      <c r="J15" s="44">
        <v>8</v>
      </c>
      <c r="K15" s="44">
        <v>9</v>
      </c>
      <c r="L15" s="45" t="s">
        <v>16</v>
      </c>
    </row>
    <row r="16" spans="1:12" ht="19.5" thickTop="1">
      <c r="A16" s="53" t="s">
        <v>36</v>
      </c>
      <c r="B16" s="57"/>
      <c r="C16" s="5">
        <v>5</v>
      </c>
      <c r="D16" s="5">
        <v>5</v>
      </c>
      <c r="E16" s="5">
        <v>3</v>
      </c>
      <c r="F16" s="5">
        <v>5</v>
      </c>
      <c r="G16" s="5">
        <v>3</v>
      </c>
      <c r="H16" s="5">
        <v>4</v>
      </c>
      <c r="I16" s="5">
        <v>4</v>
      </c>
      <c r="J16" s="5">
        <v>4</v>
      </c>
      <c r="K16" s="5">
        <v>4</v>
      </c>
      <c r="L16" s="6">
        <f>IF(SUM(C16:K16)=0,"",IF(AND(C16&lt;"a",D16&lt;"a",E16&lt;"a",F16&lt;"a",G16&lt;"a",H16&lt;"a",I16&lt;"a",J16&lt;"a",K16&lt;"a"),SUM(C16:K16),"DQ"))</f>
        <v>37</v>
      </c>
    </row>
    <row r="17" spans="1:13" ht="19.5" thickBot="1">
      <c r="A17" s="53" t="s">
        <v>37</v>
      </c>
      <c r="B17" s="54"/>
      <c r="C17" s="5">
        <v>6</v>
      </c>
      <c r="D17" s="5">
        <v>5</v>
      </c>
      <c r="E17" s="5">
        <v>4</v>
      </c>
      <c r="F17" s="5">
        <v>5</v>
      </c>
      <c r="G17" s="5">
        <v>4</v>
      </c>
      <c r="H17" s="5">
        <v>4</v>
      </c>
      <c r="I17" s="5">
        <v>4</v>
      </c>
      <c r="J17" s="5">
        <v>3</v>
      </c>
      <c r="K17" s="5">
        <v>5</v>
      </c>
      <c r="L17" s="6">
        <f>IF(SUM(C17:K17)=0,"",IF(AND(C17&lt;"a",D17&lt;"a",E17&lt;"a",F17&lt;"a",G17&lt;"a",H17&lt;"a",I17&lt;"a",J17&lt;"a",K17&lt;"a"),SUM(C17:K17),"DQ"))</f>
        <v>40</v>
      </c>
      <c r="M17" s="10" t="s">
        <v>7</v>
      </c>
    </row>
    <row r="18" spans="1:13" ht="19.5" thickTop="1">
      <c r="A18" s="53" t="s">
        <v>38</v>
      </c>
      <c r="B18" s="54"/>
      <c r="C18" s="5">
        <v>6</v>
      </c>
      <c r="D18" s="5">
        <v>5</v>
      </c>
      <c r="E18" s="5">
        <v>5</v>
      </c>
      <c r="F18" s="5">
        <v>4</v>
      </c>
      <c r="G18" s="5">
        <v>5</v>
      </c>
      <c r="H18" s="5">
        <v>7</v>
      </c>
      <c r="I18" s="5">
        <v>5</v>
      </c>
      <c r="J18" s="5">
        <v>3</v>
      </c>
      <c r="K18" s="5">
        <v>6</v>
      </c>
      <c r="L18" s="6">
        <f>IF(SUM(C18:K18)=0,"",IF(AND(C18&lt;"a",D18&lt;"a",E18&lt;"a",F18&lt;"a",G18&lt;"a",H18&lt;"a",I18&lt;"a",J18&lt;"a",K18&lt;"a"),SUM(C18:K18),"DQ"))</f>
        <v>46</v>
      </c>
      <c r="M18" s="11">
        <f>IF(SUM(L16:L20)=0,"",IF(COUNTIF(L16:L20,"DQ")=2,"DQ",IF(COUNTIF(L16:L20,"DQ")=1,SUM(L16:L20),SUM(L16:L20)-MAX(L16:L20))))</f>
        <v>166</v>
      </c>
    </row>
    <row r="19" spans="1:12" ht="18.75">
      <c r="A19" s="53" t="s">
        <v>39</v>
      </c>
      <c r="B19" s="54"/>
      <c r="C19" s="5">
        <v>6</v>
      </c>
      <c r="D19" s="5">
        <v>5</v>
      </c>
      <c r="E19" s="5">
        <v>4</v>
      </c>
      <c r="F19" s="5">
        <v>4</v>
      </c>
      <c r="G19" s="5">
        <v>4</v>
      </c>
      <c r="H19" s="5">
        <v>5</v>
      </c>
      <c r="I19" s="5">
        <v>5</v>
      </c>
      <c r="J19" s="5">
        <v>4</v>
      </c>
      <c r="K19" s="5">
        <v>6</v>
      </c>
      <c r="L19" s="6">
        <f>IF(SUM(C19:K19)=0,"",IF(AND(C19&lt;"a",D19&lt;"a",E19&lt;"a",F19&lt;"a",G19&lt;"a",H19&lt;"a",I19&lt;"a",J19&lt;"a",K19&lt;"a"),SUM(C19:K19),"DQ"))</f>
        <v>43</v>
      </c>
    </row>
    <row r="20" spans="1:12" ht="18.75">
      <c r="A20" s="53" t="s">
        <v>40</v>
      </c>
      <c r="B20" s="54"/>
      <c r="C20" s="21">
        <v>6</v>
      </c>
      <c r="D20" s="21">
        <v>6</v>
      </c>
      <c r="E20" s="21">
        <v>5</v>
      </c>
      <c r="F20" s="21">
        <v>5</v>
      </c>
      <c r="G20" s="21">
        <v>3</v>
      </c>
      <c r="H20" s="21">
        <v>5</v>
      </c>
      <c r="I20" s="21">
        <v>5</v>
      </c>
      <c r="J20" s="21">
        <v>5</v>
      </c>
      <c r="K20" s="21">
        <v>6</v>
      </c>
      <c r="L20" s="6">
        <f>IF(SUM(C20:K20)=0,"",IF(AND(C20&lt;"a",D20&lt;"a",E20&lt;"a",F20&lt;"a",G20&lt;"a",H20&lt;"a",I20&lt;"a",J20&lt;"a",K20&lt;"a"),SUM(C20:K20),"DQ"))</f>
        <v>46</v>
      </c>
    </row>
    <row r="21" spans="1:12" ht="19.5" thickBot="1">
      <c r="A21" s="58" t="s">
        <v>6</v>
      </c>
      <c r="B21" s="59"/>
      <c r="C21" s="7">
        <f aca="true" t="shared" si="1" ref="C21:K21">IF(MIN(C16:C20)=0,"",MIN(C16:C20))</f>
        <v>5</v>
      </c>
      <c r="D21" s="7">
        <f t="shared" si="1"/>
        <v>5</v>
      </c>
      <c r="E21" s="7">
        <f t="shared" si="1"/>
        <v>3</v>
      </c>
      <c r="F21" s="7">
        <f t="shared" si="1"/>
        <v>4</v>
      </c>
      <c r="G21" s="7">
        <f t="shared" si="1"/>
        <v>3</v>
      </c>
      <c r="H21" s="7">
        <f t="shared" si="1"/>
        <v>4</v>
      </c>
      <c r="I21" s="7">
        <f t="shared" si="1"/>
        <v>4</v>
      </c>
      <c r="J21" s="7">
        <f t="shared" si="1"/>
        <v>3</v>
      </c>
      <c r="K21" s="7">
        <f t="shared" si="1"/>
        <v>4</v>
      </c>
      <c r="L21" s="8">
        <f>IF(SUM(C21:K21)=0,"",SUM(C21:K21))</f>
        <v>35</v>
      </c>
    </row>
    <row r="22" spans="1:12" ht="20.25" thickBot="1" thickTop="1">
      <c r="A22" s="34"/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2"/>
    </row>
    <row r="23" spans="1:12" ht="20.25" thickBot="1" thickTop="1">
      <c r="A23" s="60" t="s">
        <v>15</v>
      </c>
      <c r="B23" s="50" t="s">
        <v>3</v>
      </c>
      <c r="C23" s="46">
        <f>$C$5</f>
        <v>5</v>
      </c>
      <c r="D23" s="46">
        <f>$D$5</f>
        <v>4</v>
      </c>
      <c r="E23" s="46">
        <f>$E$5</f>
        <v>4</v>
      </c>
      <c r="F23" s="46">
        <f>$F$5</f>
        <v>4</v>
      </c>
      <c r="G23" s="46">
        <f>$G$5</f>
        <v>3</v>
      </c>
      <c r="H23" s="46">
        <f>$H$5</f>
        <v>4</v>
      </c>
      <c r="I23" s="46">
        <f>$I$5</f>
        <v>4</v>
      </c>
      <c r="J23" s="46">
        <f>$J$5</f>
        <v>3</v>
      </c>
      <c r="K23" s="46">
        <f>$K$5</f>
        <v>5</v>
      </c>
      <c r="L23" s="47">
        <f>$L$5</f>
        <v>36</v>
      </c>
    </row>
    <row r="24" spans="1:12" ht="19.5" thickBot="1">
      <c r="A24" s="61"/>
      <c r="B24" s="51" t="s">
        <v>4</v>
      </c>
      <c r="C24" s="43">
        <v>1</v>
      </c>
      <c r="D24" s="44">
        <v>2</v>
      </c>
      <c r="E24" s="44">
        <v>3</v>
      </c>
      <c r="F24" s="44">
        <v>4</v>
      </c>
      <c r="G24" s="44">
        <v>5</v>
      </c>
      <c r="H24" s="44">
        <v>6</v>
      </c>
      <c r="I24" s="44">
        <v>7</v>
      </c>
      <c r="J24" s="44">
        <v>8</v>
      </c>
      <c r="K24" s="44">
        <v>9</v>
      </c>
      <c r="L24" s="45" t="s">
        <v>16</v>
      </c>
    </row>
    <row r="25" spans="1:12" ht="19.5" thickTop="1">
      <c r="A25" s="53" t="s">
        <v>41</v>
      </c>
      <c r="B25" s="57"/>
      <c r="C25" s="5">
        <v>5</v>
      </c>
      <c r="D25" s="5">
        <v>5</v>
      </c>
      <c r="E25" s="5">
        <v>4</v>
      </c>
      <c r="F25" s="5">
        <v>4</v>
      </c>
      <c r="G25" s="5">
        <v>3</v>
      </c>
      <c r="H25" s="5">
        <v>9</v>
      </c>
      <c r="I25" s="5">
        <v>5</v>
      </c>
      <c r="J25" s="5">
        <v>5</v>
      </c>
      <c r="K25" s="5">
        <v>6</v>
      </c>
      <c r="L25" s="6">
        <f>IF(SUM(C25:K25)=0,"",IF(AND(C25&lt;"a",D25&lt;"a",E25&lt;"a",F25&lt;"a",G25&lt;"a",H25&lt;"a",I25&lt;"a",J25&lt;"a",K25&lt;"a"),SUM(C25:K25),"DQ"))</f>
        <v>46</v>
      </c>
    </row>
    <row r="26" spans="1:13" ht="19.5" thickBot="1">
      <c r="A26" s="53" t="s">
        <v>43</v>
      </c>
      <c r="B26" s="54"/>
      <c r="C26" s="5">
        <v>5</v>
      </c>
      <c r="D26" s="5">
        <v>4</v>
      </c>
      <c r="E26" s="5">
        <v>4</v>
      </c>
      <c r="F26" s="5">
        <v>4</v>
      </c>
      <c r="G26" s="5">
        <v>3</v>
      </c>
      <c r="H26" s="5">
        <v>4</v>
      </c>
      <c r="I26" s="5">
        <v>3</v>
      </c>
      <c r="J26" s="5">
        <v>2</v>
      </c>
      <c r="K26" s="5">
        <v>7</v>
      </c>
      <c r="L26" s="6">
        <f>IF(SUM(C26:K26)=0,"",IF(AND(C26&lt;"a",D26&lt;"a",E26&lt;"a",F26&lt;"a",G26&lt;"a",H26&lt;"a",I26&lt;"a",J26&lt;"a",K26&lt;"a"),SUM(C26:K26),"DQ"))</f>
        <v>36</v>
      </c>
      <c r="M26" s="10" t="s">
        <v>7</v>
      </c>
    </row>
    <row r="27" spans="1:13" ht="19.5" thickTop="1">
      <c r="A27" s="53" t="s">
        <v>44</v>
      </c>
      <c r="B27" s="54"/>
      <c r="C27" s="5">
        <v>6</v>
      </c>
      <c r="D27" s="5">
        <v>5</v>
      </c>
      <c r="E27" s="5">
        <v>4</v>
      </c>
      <c r="F27" s="5">
        <v>5</v>
      </c>
      <c r="G27" s="5">
        <v>3</v>
      </c>
      <c r="H27" s="5">
        <v>5</v>
      </c>
      <c r="I27" s="5">
        <v>5</v>
      </c>
      <c r="J27" s="5">
        <v>3</v>
      </c>
      <c r="K27" s="5">
        <v>6</v>
      </c>
      <c r="L27" s="6">
        <f>IF(SUM(C27:K27)=0,"",IF(AND(C27&lt;"a",D27&lt;"a",E27&lt;"a",F27&lt;"a",G27&lt;"a",H27&lt;"a",I27&lt;"a",J27&lt;"a",K27&lt;"a"),SUM(C27:K27),"DQ"))</f>
        <v>42</v>
      </c>
      <c r="M27" s="11">
        <f>IF(SUM(L25:L29)=0,"",IF(COUNTIF(L25:L29,"DQ")=2,"DQ",IF(COUNTIF(L25:L29,"DQ")=1,SUM(L25:L29),SUM(L25:L29)-MAX(L25:L29))))</f>
        <v>165</v>
      </c>
    </row>
    <row r="28" spans="1:12" ht="18.75">
      <c r="A28" s="53" t="s">
        <v>45</v>
      </c>
      <c r="B28" s="54"/>
      <c r="C28" s="5">
        <v>6</v>
      </c>
      <c r="D28" s="5">
        <v>6</v>
      </c>
      <c r="E28" s="5">
        <v>4</v>
      </c>
      <c r="F28" s="5">
        <v>5</v>
      </c>
      <c r="G28" s="5">
        <v>4</v>
      </c>
      <c r="H28" s="5">
        <v>5</v>
      </c>
      <c r="I28" s="5">
        <v>4</v>
      </c>
      <c r="J28" s="5">
        <v>3</v>
      </c>
      <c r="K28" s="5">
        <v>5</v>
      </c>
      <c r="L28" s="6">
        <f>IF(SUM(C28:K28)=0,"",IF(AND(C28&lt;"a",D28&lt;"a",E28&lt;"a",F28&lt;"a",G28&lt;"a",H28&lt;"a",I28&lt;"a",J28&lt;"a",K28&lt;"a"),SUM(C28:K28),"DQ"))</f>
        <v>42</v>
      </c>
    </row>
    <row r="29" spans="1:12" ht="18.75">
      <c r="A29" s="53" t="s">
        <v>46</v>
      </c>
      <c r="B29" s="54"/>
      <c r="C29" s="21">
        <v>7</v>
      </c>
      <c r="D29" s="21">
        <v>5</v>
      </c>
      <c r="E29" s="21">
        <v>5</v>
      </c>
      <c r="F29" s="21">
        <v>5</v>
      </c>
      <c r="G29" s="21">
        <v>4</v>
      </c>
      <c r="H29" s="21">
        <v>5</v>
      </c>
      <c r="I29" s="21">
        <v>4</v>
      </c>
      <c r="J29" s="21">
        <v>4</v>
      </c>
      <c r="K29" s="21">
        <v>6</v>
      </c>
      <c r="L29" s="6">
        <f>IF(SUM(C29:K29)=0,"",IF(AND(C29&lt;"a",D29&lt;"a",E29&lt;"a",F29&lt;"a",G29&lt;"a",H29&lt;"a",I29&lt;"a",J29&lt;"a",K29&lt;"a"),SUM(C29:K29),"DQ"))</f>
        <v>45</v>
      </c>
    </row>
    <row r="30" spans="1:12" ht="19.5" thickBot="1">
      <c r="A30" s="58" t="s">
        <v>6</v>
      </c>
      <c r="B30" s="59"/>
      <c r="C30" s="7">
        <f aca="true" t="shared" si="2" ref="C30:K30">IF(MIN(C25:C29)=0,"",MIN(C25:C29))</f>
        <v>5</v>
      </c>
      <c r="D30" s="7">
        <f t="shared" si="2"/>
        <v>4</v>
      </c>
      <c r="E30" s="7">
        <f t="shared" si="2"/>
        <v>4</v>
      </c>
      <c r="F30" s="7">
        <f t="shared" si="2"/>
        <v>4</v>
      </c>
      <c r="G30" s="7">
        <f t="shared" si="2"/>
        <v>3</v>
      </c>
      <c r="H30" s="7">
        <f t="shared" si="2"/>
        <v>4</v>
      </c>
      <c r="I30" s="7">
        <f t="shared" si="2"/>
        <v>3</v>
      </c>
      <c r="J30" s="7">
        <f t="shared" si="2"/>
        <v>2</v>
      </c>
      <c r="K30" s="7">
        <f t="shared" si="2"/>
        <v>5</v>
      </c>
      <c r="L30" s="8">
        <f>IF(SUM(C30:K30)=0,"",SUM(C30:K30))</f>
        <v>34</v>
      </c>
    </row>
    <row r="31" ht="13.5" thickBot="1" thickTop="1"/>
    <row r="32" spans="1:12" ht="20.25" thickBot="1" thickTop="1">
      <c r="A32" s="60" t="s">
        <v>21</v>
      </c>
      <c r="B32" s="50" t="s">
        <v>3</v>
      </c>
      <c r="C32" s="46">
        <f>$C$5</f>
        <v>5</v>
      </c>
      <c r="D32" s="46">
        <f>$D$5</f>
        <v>4</v>
      </c>
      <c r="E32" s="46">
        <f>$E$5</f>
        <v>4</v>
      </c>
      <c r="F32" s="46">
        <f>$F$5</f>
        <v>4</v>
      </c>
      <c r="G32" s="46">
        <f>$G$5</f>
        <v>3</v>
      </c>
      <c r="H32" s="46">
        <f>$H$5</f>
        <v>4</v>
      </c>
      <c r="I32" s="46">
        <f>$I$5</f>
        <v>4</v>
      </c>
      <c r="J32" s="46">
        <f>$J$5</f>
        <v>3</v>
      </c>
      <c r="K32" s="46">
        <f>$K$5</f>
        <v>5</v>
      </c>
      <c r="L32" s="47">
        <f>$L$5</f>
        <v>36</v>
      </c>
    </row>
    <row r="33" spans="1:12" ht="19.5" thickBot="1">
      <c r="A33" s="61"/>
      <c r="B33" s="52" t="s">
        <v>4</v>
      </c>
      <c r="C33" s="43">
        <v>1</v>
      </c>
      <c r="D33" s="44">
        <v>2</v>
      </c>
      <c r="E33" s="44">
        <v>3</v>
      </c>
      <c r="F33" s="44">
        <v>4</v>
      </c>
      <c r="G33" s="44">
        <v>5</v>
      </c>
      <c r="H33" s="44">
        <v>6</v>
      </c>
      <c r="I33" s="44">
        <v>7</v>
      </c>
      <c r="J33" s="44">
        <v>8</v>
      </c>
      <c r="K33" s="44">
        <v>9</v>
      </c>
      <c r="L33" s="45" t="s">
        <v>16</v>
      </c>
    </row>
    <row r="34" spans="1:12" ht="19.5" thickTop="1">
      <c r="A34" s="53" t="s">
        <v>47</v>
      </c>
      <c r="B34" s="57"/>
      <c r="C34" s="5">
        <v>5</v>
      </c>
      <c r="D34" s="5">
        <v>4</v>
      </c>
      <c r="E34" s="5">
        <v>3</v>
      </c>
      <c r="F34" s="5">
        <v>5</v>
      </c>
      <c r="G34" s="5">
        <v>4</v>
      </c>
      <c r="H34" s="5">
        <v>6</v>
      </c>
      <c r="I34" s="5">
        <v>5</v>
      </c>
      <c r="J34" s="5">
        <v>3</v>
      </c>
      <c r="K34" s="5">
        <v>6</v>
      </c>
      <c r="L34" s="6">
        <f>IF(SUM(C34:K34)=0,"",IF(AND(C34&lt;"a",D34&lt;"a",E34&lt;"a",F34&lt;"a",G34&lt;"a",H34&lt;"a",I34&lt;"a",J34&lt;"a",K34&lt;"a"),SUM(C34:K34),"DQ"))</f>
        <v>41</v>
      </c>
    </row>
    <row r="35" spans="1:13" ht="19.5" thickBot="1">
      <c r="A35" s="53" t="s">
        <v>48</v>
      </c>
      <c r="B35" s="54"/>
      <c r="C35" s="5">
        <v>6</v>
      </c>
      <c r="D35" s="5">
        <v>5</v>
      </c>
      <c r="E35" s="5">
        <v>4</v>
      </c>
      <c r="F35" s="5">
        <v>4</v>
      </c>
      <c r="G35" s="5">
        <v>4</v>
      </c>
      <c r="H35" s="5">
        <v>6</v>
      </c>
      <c r="I35" s="5">
        <v>4</v>
      </c>
      <c r="J35" s="5">
        <v>3</v>
      </c>
      <c r="K35" s="5">
        <v>7</v>
      </c>
      <c r="L35" s="6">
        <f>IF(SUM(C35:K35)=0,"",IF(AND(C35&lt;"a",D35&lt;"a",E35&lt;"a",F35&lt;"a",G35&lt;"a",H35&lt;"a",I35&lt;"a",J35&lt;"a",K35&lt;"a"),SUM(C35:K35),"DQ"))</f>
        <v>43</v>
      </c>
      <c r="M35" s="10" t="s">
        <v>7</v>
      </c>
    </row>
    <row r="36" spans="1:13" ht="19.5" thickTop="1">
      <c r="A36" s="53" t="s">
        <v>49</v>
      </c>
      <c r="B36" s="54"/>
      <c r="C36" s="5">
        <v>7</v>
      </c>
      <c r="D36" s="5">
        <v>5</v>
      </c>
      <c r="E36" s="5">
        <v>4</v>
      </c>
      <c r="F36" s="5">
        <v>4</v>
      </c>
      <c r="G36" s="5">
        <v>4</v>
      </c>
      <c r="H36" s="5">
        <v>4</v>
      </c>
      <c r="I36" s="5">
        <v>6</v>
      </c>
      <c r="J36" s="5">
        <v>4</v>
      </c>
      <c r="K36" s="5">
        <v>5</v>
      </c>
      <c r="L36" s="6">
        <f>IF(SUM(C36:K36)=0,"",IF(AND(C36&lt;"a",D36&lt;"a",E36&lt;"a",F36&lt;"a",G36&lt;"a",H36&lt;"a",I36&lt;"a",J36&lt;"a",K36&lt;"a"),SUM(C36:K36),"DQ"))</f>
        <v>43</v>
      </c>
      <c r="M36" s="11">
        <f>IF(SUM(L34:L38)=0,"",IF(COUNTIF(L34:L38,"DQ")=2,"DQ",IF(COUNTIF(L34:L38,"DQ")=1,SUM(L34:L38),SUM(L34:L38)-MAX(L34:L38))))</f>
        <v>175</v>
      </c>
    </row>
    <row r="37" spans="1:12" ht="18.75">
      <c r="A37" s="53" t="s">
        <v>50</v>
      </c>
      <c r="B37" s="54"/>
      <c r="C37" s="5">
        <v>7</v>
      </c>
      <c r="D37" s="5">
        <v>6</v>
      </c>
      <c r="E37" s="5">
        <v>5</v>
      </c>
      <c r="F37" s="5">
        <v>5</v>
      </c>
      <c r="G37" s="5">
        <v>4</v>
      </c>
      <c r="H37" s="5">
        <v>4</v>
      </c>
      <c r="I37" s="5">
        <v>7</v>
      </c>
      <c r="J37" s="5">
        <v>4</v>
      </c>
      <c r="K37" s="5">
        <v>6</v>
      </c>
      <c r="L37" s="6">
        <f>IF(SUM(C37:K37)=0,"",IF(AND(C37&lt;"a",D37&lt;"a",E37&lt;"a",F37&lt;"a",G37&lt;"a",H37&lt;"a",I37&lt;"a",J37&lt;"a",K37&lt;"a"),SUM(C37:K37),"DQ"))</f>
        <v>48</v>
      </c>
    </row>
    <row r="38" spans="1:12" ht="18.75">
      <c r="A38" s="53" t="s">
        <v>51</v>
      </c>
      <c r="B38" s="54"/>
      <c r="C38" s="21">
        <v>7</v>
      </c>
      <c r="D38" s="21">
        <v>6</v>
      </c>
      <c r="E38" s="21">
        <v>6</v>
      </c>
      <c r="F38" s="21">
        <v>6</v>
      </c>
      <c r="G38" s="21">
        <v>6</v>
      </c>
      <c r="H38" s="21">
        <v>8</v>
      </c>
      <c r="I38" s="21">
        <v>8</v>
      </c>
      <c r="J38" s="21">
        <v>5</v>
      </c>
      <c r="K38" s="21">
        <v>7</v>
      </c>
      <c r="L38" s="6">
        <f>IF(SUM(C38:K38)=0,"",IF(AND(C38&lt;"a",D38&lt;"a",E38&lt;"a",F38&lt;"a",G38&lt;"a",H38&lt;"a",I38&lt;"a",J38&lt;"a",K38&lt;"a"),SUM(C38:K38),"DQ"))</f>
        <v>59</v>
      </c>
    </row>
    <row r="39" spans="1:12" ht="19.5" thickBot="1">
      <c r="A39" s="58" t="s">
        <v>6</v>
      </c>
      <c r="B39" s="59"/>
      <c r="C39" s="7">
        <f aca="true" t="shared" si="3" ref="C39:K39">IF(MIN(C34:C38)=0,"",MIN(C34:C38))</f>
        <v>5</v>
      </c>
      <c r="D39" s="7">
        <f t="shared" si="3"/>
        <v>4</v>
      </c>
      <c r="E39" s="7">
        <f t="shared" si="3"/>
        <v>3</v>
      </c>
      <c r="F39" s="7">
        <f t="shared" si="3"/>
        <v>4</v>
      </c>
      <c r="G39" s="7">
        <f t="shared" si="3"/>
        <v>4</v>
      </c>
      <c r="H39" s="7">
        <f t="shared" si="3"/>
        <v>4</v>
      </c>
      <c r="I39" s="7">
        <f t="shared" si="3"/>
        <v>4</v>
      </c>
      <c r="J39" s="7">
        <f t="shared" si="3"/>
        <v>3</v>
      </c>
      <c r="K39" s="7">
        <f t="shared" si="3"/>
        <v>5</v>
      </c>
      <c r="L39" s="8">
        <f>IF(SUM(C39:K39)=0,"",SUM(C39:K39))</f>
        <v>36</v>
      </c>
    </row>
    <row r="40" ht="13.5" thickBot="1" thickTop="1"/>
    <row r="41" spans="1:12" ht="20.25" thickBot="1" thickTop="1">
      <c r="A41" s="55" t="s">
        <v>22</v>
      </c>
      <c r="B41" s="50" t="s">
        <v>3</v>
      </c>
      <c r="C41" s="46">
        <f>$C$5</f>
        <v>5</v>
      </c>
      <c r="D41" s="46">
        <f>$D$5</f>
        <v>4</v>
      </c>
      <c r="E41" s="46">
        <f>$E$5</f>
        <v>4</v>
      </c>
      <c r="F41" s="46">
        <f>$F$5</f>
        <v>4</v>
      </c>
      <c r="G41" s="46">
        <f>$G$5</f>
        <v>3</v>
      </c>
      <c r="H41" s="46">
        <f>$H$5</f>
        <v>4</v>
      </c>
      <c r="I41" s="46">
        <f>$I$5</f>
        <v>4</v>
      </c>
      <c r="J41" s="46">
        <f>$J$5</f>
        <v>3</v>
      </c>
      <c r="K41" s="46">
        <f>$K$5</f>
        <v>5</v>
      </c>
      <c r="L41" s="47">
        <f>$L$5</f>
        <v>36</v>
      </c>
    </row>
    <row r="42" spans="1:12" ht="19.5" thickBot="1">
      <c r="A42" s="56"/>
      <c r="B42" s="51" t="s">
        <v>4</v>
      </c>
      <c r="C42" s="43">
        <v>1</v>
      </c>
      <c r="D42" s="44">
        <v>2</v>
      </c>
      <c r="E42" s="44">
        <v>3</v>
      </c>
      <c r="F42" s="44">
        <v>4</v>
      </c>
      <c r="G42" s="44">
        <v>5</v>
      </c>
      <c r="H42" s="44">
        <v>6</v>
      </c>
      <c r="I42" s="44">
        <v>7</v>
      </c>
      <c r="J42" s="44">
        <v>8</v>
      </c>
      <c r="K42" s="44">
        <v>9</v>
      </c>
      <c r="L42" s="45" t="s">
        <v>16</v>
      </c>
    </row>
    <row r="43" spans="1:12" ht="19.5" thickTop="1">
      <c r="A43" s="53" t="s">
        <v>52</v>
      </c>
      <c r="B43" s="57"/>
      <c r="C43" s="5">
        <v>5</v>
      </c>
      <c r="D43" s="5">
        <v>5</v>
      </c>
      <c r="E43" s="5">
        <v>5</v>
      </c>
      <c r="F43" s="5">
        <v>5</v>
      </c>
      <c r="G43" s="5">
        <v>3</v>
      </c>
      <c r="H43" s="5">
        <v>5</v>
      </c>
      <c r="I43" s="5">
        <v>4</v>
      </c>
      <c r="J43" s="5">
        <v>3</v>
      </c>
      <c r="K43" s="5">
        <v>5</v>
      </c>
      <c r="L43" s="6">
        <f>IF(SUM(C43:K43)=0,"",IF(AND(C43&lt;"a",D43&lt;"a",E43&lt;"a",F43&lt;"a",G43&lt;"a",H43&lt;"a",I43&lt;"a",J43&lt;"a",K43&lt;"a"),SUM(C43:K43),"DQ"))</f>
        <v>40</v>
      </c>
    </row>
    <row r="44" spans="1:13" ht="19.5" thickBot="1">
      <c r="A44" s="53" t="s">
        <v>53</v>
      </c>
      <c r="B44" s="54"/>
      <c r="C44" s="5">
        <v>6</v>
      </c>
      <c r="D44" s="5">
        <v>4</v>
      </c>
      <c r="E44" s="5">
        <v>4</v>
      </c>
      <c r="F44" s="5">
        <v>4</v>
      </c>
      <c r="G44" s="5">
        <v>4</v>
      </c>
      <c r="H44" s="5">
        <v>5</v>
      </c>
      <c r="I44" s="5">
        <v>5</v>
      </c>
      <c r="J44" s="5">
        <v>4</v>
      </c>
      <c r="K44" s="5">
        <v>6</v>
      </c>
      <c r="L44" s="6">
        <f>IF(SUM(C44:K44)=0,"",IF(AND(C44&lt;"a",D44&lt;"a",E44&lt;"a",F44&lt;"a",G44&lt;"a",H44&lt;"a",I44&lt;"a",J44&lt;"a",K44&lt;"a"),SUM(C44:K44),"DQ"))</f>
        <v>42</v>
      </c>
      <c r="M44" s="10" t="s">
        <v>7</v>
      </c>
    </row>
    <row r="45" spans="1:13" ht="19.5" thickTop="1">
      <c r="A45" s="53" t="s">
        <v>54</v>
      </c>
      <c r="B45" s="54"/>
      <c r="C45" s="5">
        <v>6</v>
      </c>
      <c r="D45" s="5">
        <v>5</v>
      </c>
      <c r="E45" s="5">
        <v>4</v>
      </c>
      <c r="F45" s="5">
        <v>5</v>
      </c>
      <c r="G45" s="5">
        <v>4</v>
      </c>
      <c r="H45" s="5">
        <v>6</v>
      </c>
      <c r="I45" s="5">
        <v>5</v>
      </c>
      <c r="J45" s="5">
        <v>4</v>
      </c>
      <c r="K45" s="5">
        <v>7</v>
      </c>
      <c r="L45" s="6">
        <f>IF(SUM(C45:K45)=0,"",IF(AND(C45&lt;"a",D45&lt;"a",E45&lt;"a",F45&lt;"a",G45&lt;"a",H45&lt;"a",I45&lt;"a",J45&lt;"a",K45&lt;"a"),SUM(C45:K45),"DQ"))</f>
        <v>46</v>
      </c>
      <c r="M45" s="11">
        <f>IF(SUM(L43:L47)=0,"",IF(COUNTIF(L43:L47,"DQ")=2,"DQ",IF(COUNTIF(L43:L47,"DQ")=1,SUM(L43:L47),SUM(L43:L47)-MAX(L43:L47))))</f>
        <v>170</v>
      </c>
    </row>
    <row r="46" spans="1:12" ht="18.75">
      <c r="A46" s="53" t="s">
        <v>55</v>
      </c>
      <c r="B46" s="54"/>
      <c r="C46" s="5">
        <v>7</v>
      </c>
      <c r="D46" s="5">
        <v>6</v>
      </c>
      <c r="E46" s="5">
        <v>4</v>
      </c>
      <c r="F46" s="5">
        <v>4</v>
      </c>
      <c r="G46" s="5">
        <v>5</v>
      </c>
      <c r="H46" s="5">
        <v>5</v>
      </c>
      <c r="I46" s="5">
        <v>5</v>
      </c>
      <c r="J46" s="5">
        <v>4</v>
      </c>
      <c r="K46" s="5">
        <v>7</v>
      </c>
      <c r="L46" s="6">
        <f>IF(SUM(C46:K46)=0,"",IF(AND(C46&lt;"a",D46&lt;"a",E46&lt;"a",F46&lt;"a",G46&lt;"a",H46&lt;"a",I46&lt;"a",J46&lt;"a",K46&lt;"a"),SUM(C46:K46),"DQ"))</f>
        <v>47</v>
      </c>
    </row>
    <row r="47" spans="1:12" ht="18.75">
      <c r="A47" s="53" t="s">
        <v>56</v>
      </c>
      <c r="B47" s="54"/>
      <c r="C47" s="21">
        <v>6</v>
      </c>
      <c r="D47" s="21">
        <v>4</v>
      </c>
      <c r="E47" s="21">
        <v>4</v>
      </c>
      <c r="F47" s="21">
        <v>4</v>
      </c>
      <c r="G47" s="21">
        <v>4</v>
      </c>
      <c r="H47" s="21">
        <v>5</v>
      </c>
      <c r="I47" s="21">
        <v>4</v>
      </c>
      <c r="J47" s="21">
        <v>4</v>
      </c>
      <c r="K47" s="21">
        <v>7</v>
      </c>
      <c r="L47" s="6">
        <f>IF(SUM(C47:K47)=0,"",IF(AND(C47&lt;"a",D47&lt;"a",E47&lt;"a",F47&lt;"a",G47&lt;"a",H47&lt;"a",I47&lt;"a",J47&lt;"a",K47&lt;"a"),SUM(C47:K47),"DQ"))</f>
        <v>42</v>
      </c>
    </row>
    <row r="48" spans="1:12" ht="19.5" thickBot="1">
      <c r="A48" s="58" t="s">
        <v>6</v>
      </c>
      <c r="B48" s="59"/>
      <c r="C48" s="7">
        <f aca="true" t="shared" si="4" ref="C48:K48">IF(MIN(C43:C47)=0,"",MIN(C43:C47))</f>
        <v>5</v>
      </c>
      <c r="D48" s="7">
        <f t="shared" si="4"/>
        <v>4</v>
      </c>
      <c r="E48" s="7">
        <f t="shared" si="4"/>
        <v>4</v>
      </c>
      <c r="F48" s="7">
        <f t="shared" si="4"/>
        <v>4</v>
      </c>
      <c r="G48" s="7">
        <f t="shared" si="4"/>
        <v>3</v>
      </c>
      <c r="H48" s="7">
        <f t="shared" si="4"/>
        <v>5</v>
      </c>
      <c r="I48" s="7">
        <f t="shared" si="4"/>
        <v>4</v>
      </c>
      <c r="J48" s="7">
        <f t="shared" si="4"/>
        <v>3</v>
      </c>
      <c r="K48" s="7">
        <f t="shared" si="4"/>
        <v>5</v>
      </c>
      <c r="L48" s="8">
        <f>IF(SUM(C48:K48)=0,"",SUM(C48:K48))</f>
        <v>37</v>
      </c>
    </row>
    <row r="49" ht="13.5" thickBot="1" thickTop="1"/>
    <row r="50" spans="1:12" ht="20.25" thickBot="1" thickTop="1">
      <c r="A50" s="55" t="s">
        <v>23</v>
      </c>
      <c r="B50" s="50" t="s">
        <v>3</v>
      </c>
      <c r="C50" s="46">
        <f>$C$5</f>
        <v>5</v>
      </c>
      <c r="D50" s="46">
        <f>$D$5</f>
        <v>4</v>
      </c>
      <c r="E50" s="46">
        <f>$E$5</f>
        <v>4</v>
      </c>
      <c r="F50" s="46">
        <f>$F$5</f>
        <v>4</v>
      </c>
      <c r="G50" s="46">
        <f>$G$5</f>
        <v>3</v>
      </c>
      <c r="H50" s="46">
        <f>$H$5</f>
        <v>4</v>
      </c>
      <c r="I50" s="46">
        <f>$I$5</f>
        <v>4</v>
      </c>
      <c r="J50" s="46">
        <f>$J$5</f>
        <v>3</v>
      </c>
      <c r="K50" s="46">
        <f>$K$5</f>
        <v>5</v>
      </c>
      <c r="L50" s="47">
        <f>$L$5</f>
        <v>36</v>
      </c>
    </row>
    <row r="51" spans="1:12" ht="19.5" thickBot="1">
      <c r="A51" s="56"/>
      <c r="B51" s="52" t="s">
        <v>4</v>
      </c>
      <c r="C51" s="43">
        <v>1</v>
      </c>
      <c r="D51" s="44">
        <v>2</v>
      </c>
      <c r="E51" s="44">
        <v>3</v>
      </c>
      <c r="F51" s="44">
        <v>4</v>
      </c>
      <c r="G51" s="44">
        <v>5</v>
      </c>
      <c r="H51" s="44">
        <v>6</v>
      </c>
      <c r="I51" s="44">
        <v>7</v>
      </c>
      <c r="J51" s="44">
        <v>8</v>
      </c>
      <c r="K51" s="44">
        <v>9</v>
      </c>
      <c r="L51" s="45" t="s">
        <v>16</v>
      </c>
    </row>
    <row r="52" spans="1:12" ht="19.5" thickTop="1">
      <c r="A52" s="53" t="s">
        <v>86</v>
      </c>
      <c r="B52" s="57"/>
      <c r="C52" s="5">
        <v>6</v>
      </c>
      <c r="D52" s="5">
        <v>5</v>
      </c>
      <c r="E52" s="5">
        <v>4</v>
      </c>
      <c r="F52" s="5">
        <v>5</v>
      </c>
      <c r="G52" s="5">
        <v>4</v>
      </c>
      <c r="H52" s="5">
        <v>5</v>
      </c>
      <c r="I52" s="5">
        <v>4</v>
      </c>
      <c r="J52" s="5">
        <v>3</v>
      </c>
      <c r="K52" s="5">
        <v>8</v>
      </c>
      <c r="L52" s="6">
        <f>IF(SUM(C52:K52)=0,"",IF(AND(C52&lt;"a",D52&lt;"a",E52&lt;"a",F52&lt;"a",G52&lt;"a",H52&lt;"a",I52&lt;"a",J52&lt;"a",K52&lt;"a"),SUM(C52:K52),"DQ"))</f>
        <v>44</v>
      </c>
    </row>
    <row r="53" spans="1:13" ht="19.5" thickBot="1">
      <c r="A53" s="53" t="s">
        <v>87</v>
      </c>
      <c r="B53" s="54"/>
      <c r="C53" s="5">
        <v>4</v>
      </c>
      <c r="D53" s="5">
        <v>4</v>
      </c>
      <c r="E53" s="5">
        <v>4</v>
      </c>
      <c r="F53" s="5">
        <v>4</v>
      </c>
      <c r="G53" s="5">
        <v>4</v>
      </c>
      <c r="H53" s="5">
        <v>5</v>
      </c>
      <c r="I53" s="5">
        <v>4</v>
      </c>
      <c r="J53" s="5">
        <v>4</v>
      </c>
      <c r="K53" s="5">
        <v>6</v>
      </c>
      <c r="L53" s="6">
        <f>IF(SUM(C53:K53)=0,"",IF(AND(C53&lt;"a",D53&lt;"a",E53&lt;"a",F53&lt;"a",G53&lt;"a",H53&lt;"a",I53&lt;"a",J53&lt;"a",K53&lt;"a"),SUM(C53:K53),"DQ"))</f>
        <v>39</v>
      </c>
      <c r="M53" s="10" t="s">
        <v>7</v>
      </c>
    </row>
    <row r="54" spans="1:13" ht="19.5" thickTop="1">
      <c r="A54" s="53" t="s">
        <v>88</v>
      </c>
      <c r="B54" s="54"/>
      <c r="C54" s="5">
        <v>6</v>
      </c>
      <c r="D54" s="5">
        <v>5</v>
      </c>
      <c r="E54" s="5">
        <v>4</v>
      </c>
      <c r="F54" s="5">
        <v>4</v>
      </c>
      <c r="G54" s="5">
        <v>4</v>
      </c>
      <c r="H54" s="5">
        <v>5</v>
      </c>
      <c r="I54" s="5">
        <v>6</v>
      </c>
      <c r="J54" s="5">
        <v>5</v>
      </c>
      <c r="K54" s="5">
        <v>6</v>
      </c>
      <c r="L54" s="6">
        <f>IF(SUM(C54:K54)=0,"",IF(AND(C54&lt;"a",D54&lt;"a",E54&lt;"a",F54&lt;"a",G54&lt;"a",H54&lt;"a",I54&lt;"a",J54&lt;"a",K54&lt;"a"),SUM(C54:K54),"DQ"))</f>
        <v>45</v>
      </c>
      <c r="M54" s="11">
        <f>IF(SUM(L52:L56)=0,"",IF(COUNTIF(L52:L56,"DQ")=2,"DQ",IF(COUNTIF(L52:L56,"DQ")=1,SUM(L52:L56),SUM(L52:L56)-MAX(L52:L56))))</f>
        <v>175</v>
      </c>
    </row>
    <row r="55" spans="1:12" ht="18.75">
      <c r="A55" s="53" t="s">
        <v>89</v>
      </c>
      <c r="B55" s="54"/>
      <c r="C55" s="5">
        <v>6</v>
      </c>
      <c r="D55" s="5">
        <v>5</v>
      </c>
      <c r="E55" s="5">
        <v>6</v>
      </c>
      <c r="F55" s="5">
        <v>6</v>
      </c>
      <c r="G55" s="5">
        <v>4</v>
      </c>
      <c r="H55" s="5">
        <v>4</v>
      </c>
      <c r="I55" s="5">
        <v>5</v>
      </c>
      <c r="J55" s="5">
        <v>3</v>
      </c>
      <c r="K55" s="5">
        <v>8</v>
      </c>
      <c r="L55" s="6">
        <f>IF(SUM(C55:K55)=0,"",IF(AND(C55&lt;"a",D55&lt;"a",E55&lt;"a",F55&lt;"a",G55&lt;"a",H55&lt;"a",I55&lt;"a",J55&lt;"a",K55&lt;"a"),SUM(C55:K55),"DQ"))</f>
        <v>47</v>
      </c>
    </row>
    <row r="56" spans="1:12" ht="18.75">
      <c r="A56" s="53" t="s">
        <v>85</v>
      </c>
      <c r="B56" s="54"/>
      <c r="C56" s="21">
        <v>7</v>
      </c>
      <c r="D56" s="21">
        <v>6</v>
      </c>
      <c r="E56" s="21">
        <v>5</v>
      </c>
      <c r="F56" s="21">
        <v>4</v>
      </c>
      <c r="G56" s="21">
        <v>5</v>
      </c>
      <c r="H56" s="21">
        <v>5</v>
      </c>
      <c r="I56" s="21">
        <v>7</v>
      </c>
      <c r="J56" s="21">
        <v>4</v>
      </c>
      <c r="K56" s="21">
        <v>9</v>
      </c>
      <c r="L56" s="6">
        <f>IF(SUM(C56:K56)=0,"",IF(AND(C56&lt;"a",D56&lt;"a",E56&lt;"a",F56&lt;"a",G56&lt;"a",H56&lt;"a",I56&lt;"a",J56&lt;"a",K56&lt;"a"),SUM(C56:K56),"DQ"))</f>
        <v>52</v>
      </c>
    </row>
    <row r="57" spans="1:12" ht="19.5" thickBot="1">
      <c r="A57" s="58" t="s">
        <v>6</v>
      </c>
      <c r="B57" s="59"/>
      <c r="C57" s="7">
        <f aca="true" t="shared" si="5" ref="C57:K57">IF(MIN(C52:C56)=0,"",MIN(C52:C56))</f>
        <v>4</v>
      </c>
      <c r="D57" s="7">
        <f t="shared" si="5"/>
        <v>4</v>
      </c>
      <c r="E57" s="7">
        <f t="shared" si="5"/>
        <v>4</v>
      </c>
      <c r="F57" s="7">
        <f t="shared" si="5"/>
        <v>4</v>
      </c>
      <c r="G57" s="7">
        <f t="shared" si="5"/>
        <v>4</v>
      </c>
      <c r="H57" s="7">
        <f t="shared" si="5"/>
        <v>4</v>
      </c>
      <c r="I57" s="7">
        <f t="shared" si="5"/>
        <v>4</v>
      </c>
      <c r="J57" s="7">
        <f t="shared" si="5"/>
        <v>3</v>
      </c>
      <c r="K57" s="7">
        <f t="shared" si="5"/>
        <v>6</v>
      </c>
      <c r="L57" s="8">
        <f>IF(SUM(C57:K57)=0,"",SUM(C57:K57))</f>
        <v>37</v>
      </c>
    </row>
    <row r="58" ht="13.5" thickBot="1" thickTop="1"/>
    <row r="59" spans="1:12" ht="20.25" thickBot="1" thickTop="1">
      <c r="A59" s="60" t="s">
        <v>24</v>
      </c>
      <c r="B59" s="50" t="s">
        <v>3</v>
      </c>
      <c r="C59" s="46">
        <f>$C$5</f>
        <v>5</v>
      </c>
      <c r="D59" s="46">
        <f>$D$5</f>
        <v>4</v>
      </c>
      <c r="E59" s="46">
        <f>$E$5</f>
        <v>4</v>
      </c>
      <c r="F59" s="46">
        <f>$F$5</f>
        <v>4</v>
      </c>
      <c r="G59" s="46">
        <f>$G$5</f>
        <v>3</v>
      </c>
      <c r="H59" s="46">
        <f>$H$5</f>
        <v>4</v>
      </c>
      <c r="I59" s="46">
        <f>$I$5</f>
        <v>4</v>
      </c>
      <c r="J59" s="46">
        <f>$J$5</f>
        <v>3</v>
      </c>
      <c r="K59" s="46">
        <f>$K$5</f>
        <v>5</v>
      </c>
      <c r="L59" s="47">
        <f>$L$5</f>
        <v>36</v>
      </c>
    </row>
    <row r="60" spans="1:12" ht="19.5" thickBot="1">
      <c r="A60" s="61"/>
      <c r="B60" s="52" t="s">
        <v>4</v>
      </c>
      <c r="C60" s="43">
        <v>1</v>
      </c>
      <c r="D60" s="44">
        <v>2</v>
      </c>
      <c r="E60" s="44">
        <v>3</v>
      </c>
      <c r="F60" s="44">
        <v>4</v>
      </c>
      <c r="G60" s="44">
        <v>5</v>
      </c>
      <c r="H60" s="44">
        <v>6</v>
      </c>
      <c r="I60" s="44">
        <v>7</v>
      </c>
      <c r="J60" s="44">
        <v>8</v>
      </c>
      <c r="K60" s="44">
        <v>9</v>
      </c>
      <c r="L60" s="45" t="s">
        <v>16</v>
      </c>
    </row>
    <row r="61" spans="1:12" ht="19.5" thickTop="1">
      <c r="A61" s="53" t="s">
        <v>57</v>
      </c>
      <c r="B61" s="57"/>
      <c r="C61" s="5">
        <v>6</v>
      </c>
      <c r="D61" s="5">
        <v>4</v>
      </c>
      <c r="E61" s="5">
        <v>5</v>
      </c>
      <c r="F61" s="5">
        <v>5</v>
      </c>
      <c r="G61" s="5">
        <v>3</v>
      </c>
      <c r="H61" s="5">
        <v>6</v>
      </c>
      <c r="I61" s="5">
        <v>2</v>
      </c>
      <c r="J61" s="5">
        <v>5</v>
      </c>
      <c r="K61" s="5">
        <v>4</v>
      </c>
      <c r="L61" s="6">
        <f>IF(SUM(C61:K61)=0,"",IF(AND(C61&lt;"a",D61&lt;"a",E61&lt;"a",F61&lt;"a",G61&lt;"a",H61&lt;"a",I61&lt;"a",J61&lt;"a",K61&lt;"a"),SUM(C61:K61),"DQ"))</f>
        <v>40</v>
      </c>
    </row>
    <row r="62" spans="1:13" ht="19.5" thickBot="1">
      <c r="A62" s="53" t="s">
        <v>58</v>
      </c>
      <c r="B62" s="54"/>
      <c r="C62" s="5">
        <v>7</v>
      </c>
      <c r="D62" s="5">
        <v>7</v>
      </c>
      <c r="E62" s="5">
        <v>6</v>
      </c>
      <c r="F62" s="5">
        <v>6</v>
      </c>
      <c r="G62" s="5">
        <v>5</v>
      </c>
      <c r="H62" s="5">
        <v>6</v>
      </c>
      <c r="I62" s="5">
        <v>7</v>
      </c>
      <c r="J62" s="5">
        <v>5</v>
      </c>
      <c r="K62" s="5">
        <v>7</v>
      </c>
      <c r="L62" s="6">
        <f>IF(SUM(C62:K62)=0,"",IF(AND(C62&lt;"a",D62&lt;"a",E62&lt;"a",F62&lt;"a",G62&lt;"a",H62&lt;"a",I62&lt;"a",J62&lt;"a",K62&lt;"a"),SUM(C62:K62),"DQ"))</f>
        <v>56</v>
      </c>
      <c r="M62" s="10" t="s">
        <v>7</v>
      </c>
    </row>
    <row r="63" spans="1:13" ht="19.5" thickTop="1">
      <c r="A63" s="53" t="s">
        <v>59</v>
      </c>
      <c r="B63" s="54"/>
      <c r="C63" s="5">
        <v>7</v>
      </c>
      <c r="D63" s="5">
        <v>6</v>
      </c>
      <c r="E63" s="5">
        <v>5</v>
      </c>
      <c r="F63" s="5">
        <v>5</v>
      </c>
      <c r="G63" s="5">
        <v>5</v>
      </c>
      <c r="H63" s="5">
        <v>8</v>
      </c>
      <c r="I63" s="5">
        <v>6</v>
      </c>
      <c r="J63" s="5">
        <v>5</v>
      </c>
      <c r="K63" s="5">
        <v>10</v>
      </c>
      <c r="L63" s="6">
        <f>IF(SUM(C63:K63)=0,"",IF(AND(C63&lt;"a",D63&lt;"a",E63&lt;"a",F63&lt;"a",G63&lt;"a",H63&lt;"a",I63&lt;"a",J63&lt;"a",K63&lt;"a"),SUM(C63:K63),"DQ"))</f>
        <v>57</v>
      </c>
      <c r="M63" s="11">
        <f>IF(SUM(L61:L65)=0,"",IF(COUNTIF(L61:L65,"DQ")=2,"DQ",IF(COUNTIF(L61:L65,"DQ")=1,SUM(L61:L65),SUM(L61:L65)-MAX(L61:L65))))</f>
        <v>199</v>
      </c>
    </row>
    <row r="64" spans="1:12" ht="18.75">
      <c r="A64" s="53" t="s">
        <v>60</v>
      </c>
      <c r="B64" s="54"/>
      <c r="C64" s="5">
        <v>11</v>
      </c>
      <c r="D64" s="5">
        <v>7</v>
      </c>
      <c r="E64" s="5">
        <v>6</v>
      </c>
      <c r="F64" s="5">
        <v>7</v>
      </c>
      <c r="G64" s="5">
        <v>3</v>
      </c>
      <c r="H64" s="5">
        <v>5</v>
      </c>
      <c r="I64" s="5">
        <v>6</v>
      </c>
      <c r="J64" s="5">
        <v>3</v>
      </c>
      <c r="K64" s="5">
        <v>7</v>
      </c>
      <c r="L64" s="6">
        <f>IF(SUM(C64:K64)=0,"",IF(AND(C64&lt;"a",D64&lt;"a",E64&lt;"a",F64&lt;"a",G64&lt;"a",H64&lt;"a",I64&lt;"a",J64&lt;"a",K64&lt;"a"),SUM(C64:K64),"DQ"))</f>
        <v>55</v>
      </c>
    </row>
    <row r="65" spans="1:12" ht="18.75">
      <c r="A65" s="53" t="s">
        <v>61</v>
      </c>
      <c r="B65" s="54"/>
      <c r="C65" s="21">
        <v>7</v>
      </c>
      <c r="D65" s="21">
        <v>6</v>
      </c>
      <c r="E65" s="21">
        <v>4</v>
      </c>
      <c r="F65" s="21">
        <v>5</v>
      </c>
      <c r="G65" s="21">
        <v>4</v>
      </c>
      <c r="H65" s="21">
        <v>5</v>
      </c>
      <c r="I65" s="21">
        <v>5</v>
      </c>
      <c r="J65" s="21">
        <v>6</v>
      </c>
      <c r="K65" s="21">
        <v>6</v>
      </c>
      <c r="L65" s="6">
        <f>IF(SUM(C65:K65)=0,"",IF(AND(C65&lt;"a",D65&lt;"a",E65&lt;"a",F65&lt;"a",G65&lt;"a",H65&lt;"a",I65&lt;"a",J65&lt;"a",K65&lt;"a"),SUM(C65:K65),"DQ"))</f>
        <v>48</v>
      </c>
    </row>
    <row r="66" spans="1:12" ht="19.5" thickBot="1">
      <c r="A66" s="58" t="s">
        <v>6</v>
      </c>
      <c r="B66" s="59"/>
      <c r="C66" s="7">
        <f aca="true" t="shared" si="6" ref="C66:K66">IF(MIN(C61:C65)=0,"",MIN(C61:C65))</f>
        <v>6</v>
      </c>
      <c r="D66" s="7">
        <f t="shared" si="6"/>
        <v>4</v>
      </c>
      <c r="E66" s="7">
        <f t="shared" si="6"/>
        <v>4</v>
      </c>
      <c r="F66" s="7">
        <f t="shared" si="6"/>
        <v>5</v>
      </c>
      <c r="G66" s="7">
        <f t="shared" si="6"/>
        <v>3</v>
      </c>
      <c r="H66" s="7">
        <f t="shared" si="6"/>
        <v>5</v>
      </c>
      <c r="I66" s="7">
        <f t="shared" si="6"/>
        <v>2</v>
      </c>
      <c r="J66" s="7">
        <f t="shared" si="6"/>
        <v>3</v>
      </c>
      <c r="K66" s="7">
        <f t="shared" si="6"/>
        <v>4</v>
      </c>
      <c r="L66" s="8">
        <f>IF(SUM(C66:K66)=0,"",SUM(C66:K66))</f>
        <v>36</v>
      </c>
    </row>
    <row r="67" ht="13.5" thickBot="1" thickTop="1"/>
    <row r="68" spans="1:12" ht="20.25" thickBot="1" thickTop="1">
      <c r="A68" s="60" t="s">
        <v>25</v>
      </c>
      <c r="B68" s="50" t="s">
        <v>3</v>
      </c>
      <c r="C68" s="46">
        <f>$C$5</f>
        <v>5</v>
      </c>
      <c r="D68" s="46">
        <f>$D$5</f>
        <v>4</v>
      </c>
      <c r="E68" s="46">
        <f>$E$5</f>
        <v>4</v>
      </c>
      <c r="F68" s="46">
        <f>$F$5</f>
        <v>4</v>
      </c>
      <c r="G68" s="46">
        <f>$G$5</f>
        <v>3</v>
      </c>
      <c r="H68" s="46">
        <f>$H$5</f>
        <v>4</v>
      </c>
      <c r="I68" s="46">
        <f>$I$5</f>
        <v>4</v>
      </c>
      <c r="J68" s="46">
        <f>$J$5</f>
        <v>3</v>
      </c>
      <c r="K68" s="46">
        <f>$K$5</f>
        <v>5</v>
      </c>
      <c r="L68" s="47">
        <f>$L$5</f>
        <v>36</v>
      </c>
    </row>
    <row r="69" spans="1:12" ht="19.5" thickBot="1">
      <c r="A69" s="61"/>
      <c r="B69" s="51" t="s">
        <v>4</v>
      </c>
      <c r="C69" s="43">
        <v>1</v>
      </c>
      <c r="D69" s="44">
        <v>2</v>
      </c>
      <c r="E69" s="44">
        <v>3</v>
      </c>
      <c r="F69" s="44">
        <v>4</v>
      </c>
      <c r="G69" s="44">
        <v>5</v>
      </c>
      <c r="H69" s="44">
        <v>6</v>
      </c>
      <c r="I69" s="44">
        <v>7</v>
      </c>
      <c r="J69" s="44">
        <v>8</v>
      </c>
      <c r="K69" s="44">
        <v>9</v>
      </c>
      <c r="L69" s="45" t="s">
        <v>16</v>
      </c>
    </row>
    <row r="70" spans="1:12" ht="19.5" thickTop="1">
      <c r="A70" s="53" t="s">
        <v>62</v>
      </c>
      <c r="B70" s="57"/>
      <c r="C70" s="5">
        <v>7</v>
      </c>
      <c r="D70" s="5">
        <v>6</v>
      </c>
      <c r="E70" s="5">
        <v>5</v>
      </c>
      <c r="F70" s="5">
        <v>8</v>
      </c>
      <c r="G70" s="5">
        <v>3</v>
      </c>
      <c r="H70" s="5">
        <v>6</v>
      </c>
      <c r="I70" s="5">
        <v>3</v>
      </c>
      <c r="J70" s="5">
        <v>6</v>
      </c>
      <c r="K70" s="5">
        <v>6</v>
      </c>
      <c r="L70" s="6">
        <f>IF(SUM(C70:K70)=0,"",IF(AND(C70&lt;"a",D70&lt;"a",E70&lt;"a",F70&lt;"a",G70&lt;"a",H70&lt;"a",I70&lt;"a",J70&lt;"a",K70&lt;"a"),SUM(C70:K70),"DQ"))</f>
        <v>50</v>
      </c>
    </row>
    <row r="71" spans="1:13" ht="19.5" thickBot="1">
      <c r="A71" s="53" t="s">
        <v>42</v>
      </c>
      <c r="B71" s="54"/>
      <c r="C71" s="5">
        <v>7</v>
      </c>
      <c r="D71" s="5">
        <v>6</v>
      </c>
      <c r="E71" s="5">
        <v>5</v>
      </c>
      <c r="F71" s="5">
        <v>5</v>
      </c>
      <c r="G71" s="5">
        <v>3</v>
      </c>
      <c r="H71" s="5">
        <v>6</v>
      </c>
      <c r="I71" s="5">
        <v>5</v>
      </c>
      <c r="J71" s="5">
        <v>6</v>
      </c>
      <c r="K71" s="5">
        <v>7</v>
      </c>
      <c r="L71" s="6">
        <f>IF(SUM(C71:K71)=0,"",IF(AND(C71&lt;"a",D71&lt;"a",E71&lt;"a",F71&lt;"a",G71&lt;"a",H71&lt;"a",I71&lt;"a",J71&lt;"a",K71&lt;"a"),SUM(C71:K71),"DQ"))</f>
        <v>50</v>
      </c>
      <c r="M71" s="10" t="s">
        <v>7</v>
      </c>
    </row>
    <row r="72" spans="1:13" ht="19.5" thickTop="1">
      <c r="A72" s="53" t="s">
        <v>63</v>
      </c>
      <c r="B72" s="54"/>
      <c r="C72" s="5">
        <v>8</v>
      </c>
      <c r="D72" s="5">
        <v>6</v>
      </c>
      <c r="E72" s="5">
        <v>7</v>
      </c>
      <c r="F72" s="5">
        <v>4</v>
      </c>
      <c r="G72" s="5">
        <v>4</v>
      </c>
      <c r="H72" s="5">
        <v>6</v>
      </c>
      <c r="I72" s="5">
        <v>5</v>
      </c>
      <c r="J72" s="5">
        <v>5</v>
      </c>
      <c r="K72" s="5">
        <v>6</v>
      </c>
      <c r="L72" s="6">
        <f>IF(SUM(C72:K72)=0,"",IF(AND(C72&lt;"a",D72&lt;"a",E72&lt;"a",F72&lt;"a",G72&lt;"a",H72&lt;"a",I72&lt;"a",J72&lt;"a",K72&lt;"a"),SUM(C72:K72),"DQ"))</f>
        <v>51</v>
      </c>
      <c r="M72" s="11">
        <f>IF(SUM(L70:L74)=0,"",IF(COUNTIF(L70:L74,"DQ")=2,"DQ",IF(COUNTIF(L70:L74,"DQ")=1,SUM(L70:L74),SUM(L70:L74)-MAX(L70:L74))))</f>
        <v>195</v>
      </c>
    </row>
    <row r="73" spans="1:12" ht="18.75">
      <c r="A73" s="53" t="s">
        <v>64</v>
      </c>
      <c r="B73" s="54"/>
      <c r="C73" s="5">
        <v>7</v>
      </c>
      <c r="D73" s="5">
        <v>4</v>
      </c>
      <c r="E73" s="5">
        <v>5</v>
      </c>
      <c r="F73" s="5">
        <v>4</v>
      </c>
      <c r="G73" s="5">
        <v>4</v>
      </c>
      <c r="H73" s="5">
        <v>5</v>
      </c>
      <c r="I73" s="5">
        <v>4</v>
      </c>
      <c r="J73" s="5">
        <v>4</v>
      </c>
      <c r="K73" s="5">
        <v>7</v>
      </c>
      <c r="L73" s="6">
        <f>IF(SUM(C73:K73)=0,"",IF(AND(C73&lt;"a",D73&lt;"a",E73&lt;"a",F73&lt;"a",G73&lt;"a",H73&lt;"a",I73&lt;"a",J73&lt;"a",K73&lt;"a"),SUM(C73:K73),"DQ"))</f>
        <v>44</v>
      </c>
    </row>
    <row r="74" spans="1:12" ht="18.75">
      <c r="A74" s="53" t="s">
        <v>65</v>
      </c>
      <c r="B74" s="54"/>
      <c r="C74" s="21">
        <v>6</v>
      </c>
      <c r="D74" s="21">
        <v>5</v>
      </c>
      <c r="E74" s="21">
        <v>4</v>
      </c>
      <c r="F74" s="21">
        <v>6</v>
      </c>
      <c r="G74" s="21">
        <v>4</v>
      </c>
      <c r="H74" s="21">
        <v>6</v>
      </c>
      <c r="I74" s="21">
        <v>6</v>
      </c>
      <c r="J74" s="21">
        <v>5</v>
      </c>
      <c r="K74" s="21">
        <v>9</v>
      </c>
      <c r="L74" s="6">
        <f>IF(SUM(C74:K74)=0,"",IF(AND(C74&lt;"a",D74&lt;"a",E74&lt;"a",F74&lt;"a",G74&lt;"a",H74&lt;"a",I74&lt;"a",J74&lt;"a",K74&lt;"a"),SUM(C74:K74),"DQ"))</f>
        <v>51</v>
      </c>
    </row>
    <row r="75" spans="1:12" ht="19.5" thickBot="1">
      <c r="A75" s="58" t="s">
        <v>6</v>
      </c>
      <c r="B75" s="59"/>
      <c r="C75" s="7">
        <f aca="true" t="shared" si="7" ref="C75:K75">IF(MIN(C70:C74)=0,"",MIN(C70:C74))</f>
        <v>6</v>
      </c>
      <c r="D75" s="7">
        <f t="shared" si="7"/>
        <v>4</v>
      </c>
      <c r="E75" s="7">
        <f t="shared" si="7"/>
        <v>4</v>
      </c>
      <c r="F75" s="7">
        <f t="shared" si="7"/>
        <v>4</v>
      </c>
      <c r="G75" s="7">
        <f t="shared" si="7"/>
        <v>3</v>
      </c>
      <c r="H75" s="7">
        <f t="shared" si="7"/>
        <v>5</v>
      </c>
      <c r="I75" s="7">
        <f t="shared" si="7"/>
        <v>3</v>
      </c>
      <c r="J75" s="7">
        <f t="shared" si="7"/>
        <v>4</v>
      </c>
      <c r="K75" s="7">
        <f t="shared" si="7"/>
        <v>6</v>
      </c>
      <c r="L75" s="8">
        <f>IF(SUM(C75:K75)=0,"",SUM(C75:K75))</f>
        <v>39</v>
      </c>
    </row>
    <row r="76" ht="13.5" thickBot="1" thickTop="1"/>
    <row r="77" spans="1:12" ht="20.25" thickBot="1" thickTop="1">
      <c r="A77" s="55" t="s">
        <v>26</v>
      </c>
      <c r="B77" s="50" t="s">
        <v>3</v>
      </c>
      <c r="C77" s="46">
        <f>$C$5</f>
        <v>5</v>
      </c>
      <c r="D77" s="46">
        <f>$D$5</f>
        <v>4</v>
      </c>
      <c r="E77" s="46">
        <f>$E$5</f>
        <v>4</v>
      </c>
      <c r="F77" s="46">
        <f>$F$5</f>
        <v>4</v>
      </c>
      <c r="G77" s="46">
        <f>$G$5</f>
        <v>3</v>
      </c>
      <c r="H77" s="46">
        <f>$H$5</f>
        <v>4</v>
      </c>
      <c r="I77" s="46">
        <f>$I$5</f>
        <v>4</v>
      </c>
      <c r="J77" s="46">
        <f>$J$5</f>
        <v>3</v>
      </c>
      <c r="K77" s="46">
        <f>$K$5</f>
        <v>5</v>
      </c>
      <c r="L77" s="47">
        <f>$L$5</f>
        <v>36</v>
      </c>
    </row>
    <row r="78" spans="1:12" ht="19.5" thickBot="1">
      <c r="A78" s="56"/>
      <c r="B78" s="51" t="s">
        <v>4</v>
      </c>
      <c r="C78" s="43">
        <v>1</v>
      </c>
      <c r="D78" s="44">
        <v>2</v>
      </c>
      <c r="E78" s="44">
        <v>3</v>
      </c>
      <c r="F78" s="44">
        <v>4</v>
      </c>
      <c r="G78" s="44">
        <v>5</v>
      </c>
      <c r="H78" s="44">
        <v>6</v>
      </c>
      <c r="I78" s="44">
        <v>7</v>
      </c>
      <c r="J78" s="44">
        <v>8</v>
      </c>
      <c r="K78" s="44">
        <v>9</v>
      </c>
      <c r="L78" s="45" t="s">
        <v>16</v>
      </c>
    </row>
    <row r="79" spans="1:12" ht="19.5" thickTop="1">
      <c r="A79" s="53" t="s">
        <v>66</v>
      </c>
      <c r="B79" s="57"/>
      <c r="C79" s="5">
        <v>5</v>
      </c>
      <c r="D79" s="5">
        <v>4</v>
      </c>
      <c r="E79" s="5">
        <v>3</v>
      </c>
      <c r="F79" s="5">
        <v>5</v>
      </c>
      <c r="G79" s="5">
        <v>4</v>
      </c>
      <c r="H79" s="5">
        <v>5</v>
      </c>
      <c r="I79" s="5">
        <v>4</v>
      </c>
      <c r="J79" s="5">
        <v>4</v>
      </c>
      <c r="K79" s="5">
        <v>6</v>
      </c>
      <c r="L79" s="6">
        <f>IF(SUM(C79:K79)=0,"",IF(AND(C79&lt;"a",D79&lt;"a",E79&lt;"a",F79&lt;"a",G79&lt;"a",H79&lt;"a",I79&lt;"a",J79&lt;"a",K79&lt;"a"),SUM(C79:K79),"DQ"))</f>
        <v>40</v>
      </c>
    </row>
    <row r="80" spans="1:13" ht="19.5" thickBot="1">
      <c r="A80" s="53" t="s">
        <v>67</v>
      </c>
      <c r="B80" s="54"/>
      <c r="C80" s="5">
        <v>5</v>
      </c>
      <c r="D80" s="5">
        <v>5</v>
      </c>
      <c r="E80" s="5">
        <v>5</v>
      </c>
      <c r="F80" s="5">
        <v>5</v>
      </c>
      <c r="G80" s="5">
        <v>4</v>
      </c>
      <c r="H80" s="5">
        <v>5</v>
      </c>
      <c r="I80" s="5">
        <v>4</v>
      </c>
      <c r="J80" s="5">
        <v>3</v>
      </c>
      <c r="K80" s="5">
        <v>6</v>
      </c>
      <c r="L80" s="6">
        <f>IF(SUM(C80:K80)=0,"",IF(AND(C80&lt;"a",D80&lt;"a",E80&lt;"a",F80&lt;"a",G80&lt;"a",H80&lt;"a",I80&lt;"a",J80&lt;"a",K80&lt;"a"),SUM(C80:K80),"DQ"))</f>
        <v>42</v>
      </c>
      <c r="M80" s="10" t="s">
        <v>7</v>
      </c>
    </row>
    <row r="81" spans="1:13" ht="19.5" thickTop="1">
      <c r="A81" s="53" t="s">
        <v>68</v>
      </c>
      <c r="B81" s="54"/>
      <c r="C81" s="5">
        <v>5</v>
      </c>
      <c r="D81" s="5">
        <v>4</v>
      </c>
      <c r="E81" s="5">
        <v>4</v>
      </c>
      <c r="F81" s="5">
        <v>4</v>
      </c>
      <c r="G81" s="5">
        <v>3</v>
      </c>
      <c r="H81" s="5">
        <v>5</v>
      </c>
      <c r="I81" s="5">
        <v>4</v>
      </c>
      <c r="J81" s="5">
        <v>4</v>
      </c>
      <c r="K81" s="5">
        <v>6</v>
      </c>
      <c r="L81" s="6">
        <f>IF(SUM(C81:K81)=0,"",IF(AND(C81&lt;"a",D81&lt;"a",E81&lt;"a",F81&lt;"a",G81&lt;"a",H81&lt;"a",I81&lt;"a",J81&lt;"a",K81&lt;"a"),SUM(C81:K81),"DQ"))</f>
        <v>39</v>
      </c>
      <c r="M81" s="11">
        <f>IF(SUM(L79:L83)=0,"",IF(COUNTIF(L79:L83,"DQ")=2,"DQ",IF(COUNTIF(L79:L83,"DQ")=1,SUM(L79:L83),SUM(L79:L83)-MAX(L79:L83))))</f>
        <v>159</v>
      </c>
    </row>
    <row r="82" spans="1:12" ht="18.75">
      <c r="A82" s="53" t="s">
        <v>69</v>
      </c>
      <c r="B82" s="54"/>
      <c r="C82" s="5">
        <v>4</v>
      </c>
      <c r="D82" s="5">
        <v>5</v>
      </c>
      <c r="E82" s="5">
        <v>5</v>
      </c>
      <c r="F82" s="5">
        <v>5</v>
      </c>
      <c r="G82" s="5">
        <v>3</v>
      </c>
      <c r="H82" s="5">
        <v>5</v>
      </c>
      <c r="I82" s="5">
        <v>4</v>
      </c>
      <c r="J82" s="5">
        <v>3</v>
      </c>
      <c r="K82" s="5">
        <v>6</v>
      </c>
      <c r="L82" s="6">
        <f>IF(SUM(C82:K82)=0,"",IF(AND(C82&lt;"a",D82&lt;"a",E82&lt;"a",F82&lt;"a",G82&lt;"a",H82&lt;"a",I82&lt;"a",J82&lt;"a",K82&lt;"a"),SUM(C82:K82),"DQ"))</f>
        <v>40</v>
      </c>
    </row>
    <row r="83" spans="1:12" ht="18.75">
      <c r="A83" s="53" t="s">
        <v>90</v>
      </c>
      <c r="B83" s="54"/>
      <c r="C83" s="21">
        <v>6</v>
      </c>
      <c r="D83" s="21">
        <v>5</v>
      </c>
      <c r="E83" s="21">
        <v>3</v>
      </c>
      <c r="F83" s="21">
        <v>6</v>
      </c>
      <c r="G83" s="21">
        <v>2</v>
      </c>
      <c r="H83" s="21">
        <v>4</v>
      </c>
      <c r="I83" s="21">
        <v>4</v>
      </c>
      <c r="J83" s="21">
        <v>4</v>
      </c>
      <c r="K83" s="21">
        <v>6</v>
      </c>
      <c r="L83" s="6">
        <f>IF(SUM(C83:K83)=0,"",IF(AND(C83&lt;"a",D83&lt;"a",E83&lt;"a",F83&lt;"a",G83&lt;"a",H83&lt;"a",I83&lt;"a",J83&lt;"a",K83&lt;"a"),SUM(C83:K83),"DQ"))</f>
        <v>40</v>
      </c>
    </row>
    <row r="84" spans="1:12" ht="19.5" thickBot="1">
      <c r="A84" s="58" t="s">
        <v>6</v>
      </c>
      <c r="B84" s="59"/>
      <c r="C84" s="7">
        <f aca="true" t="shared" si="8" ref="C84:K84">IF(MIN(C79:C83)=0,"",MIN(C79:C83))</f>
        <v>4</v>
      </c>
      <c r="D84" s="7">
        <f t="shared" si="8"/>
        <v>4</v>
      </c>
      <c r="E84" s="7">
        <f t="shared" si="8"/>
        <v>3</v>
      </c>
      <c r="F84" s="7">
        <f t="shared" si="8"/>
        <v>4</v>
      </c>
      <c r="G84" s="7">
        <f t="shared" si="8"/>
        <v>2</v>
      </c>
      <c r="H84" s="7">
        <f t="shared" si="8"/>
        <v>4</v>
      </c>
      <c r="I84" s="7">
        <f t="shared" si="8"/>
        <v>4</v>
      </c>
      <c r="J84" s="7">
        <f t="shared" si="8"/>
        <v>3</v>
      </c>
      <c r="K84" s="7">
        <f t="shared" si="8"/>
        <v>6</v>
      </c>
      <c r="L84" s="8">
        <f>IF(SUM(C84:K84)=0,"",SUM(C84:K84))</f>
        <v>34</v>
      </c>
    </row>
    <row r="85" ht="13.5" thickBot="1" thickTop="1"/>
    <row r="86" spans="1:12" ht="20.25" thickBot="1" thickTop="1">
      <c r="A86" s="60" t="s">
        <v>17</v>
      </c>
      <c r="B86" s="50" t="s">
        <v>3</v>
      </c>
      <c r="C86" s="46">
        <f>$C$5</f>
        <v>5</v>
      </c>
      <c r="D86" s="46">
        <f>$D$5</f>
        <v>4</v>
      </c>
      <c r="E86" s="46">
        <f>$E$5</f>
        <v>4</v>
      </c>
      <c r="F86" s="46">
        <f>$F$5</f>
        <v>4</v>
      </c>
      <c r="G86" s="46">
        <f>$G$5</f>
        <v>3</v>
      </c>
      <c r="H86" s="46">
        <f>$H$5</f>
        <v>4</v>
      </c>
      <c r="I86" s="46">
        <f>$I$5</f>
        <v>4</v>
      </c>
      <c r="J86" s="46">
        <f>$J$5</f>
        <v>3</v>
      </c>
      <c r="K86" s="46">
        <f>$K$5</f>
        <v>5</v>
      </c>
      <c r="L86" s="47">
        <f>$L$5</f>
        <v>36</v>
      </c>
    </row>
    <row r="87" spans="1:12" ht="19.5" thickBot="1">
      <c r="A87" s="61"/>
      <c r="B87" s="51" t="s">
        <v>4</v>
      </c>
      <c r="C87" s="43">
        <v>1</v>
      </c>
      <c r="D87" s="44">
        <v>2</v>
      </c>
      <c r="E87" s="44">
        <v>3</v>
      </c>
      <c r="F87" s="44">
        <v>4</v>
      </c>
      <c r="G87" s="44">
        <v>5</v>
      </c>
      <c r="H87" s="44">
        <v>6</v>
      </c>
      <c r="I87" s="44">
        <v>7</v>
      </c>
      <c r="J87" s="44">
        <v>8</v>
      </c>
      <c r="K87" s="44">
        <v>9</v>
      </c>
      <c r="L87" s="45" t="s">
        <v>16</v>
      </c>
    </row>
    <row r="88" spans="1:12" ht="19.5" thickTop="1">
      <c r="A88" s="53" t="s">
        <v>70</v>
      </c>
      <c r="B88" s="57"/>
      <c r="C88" s="5">
        <v>6</v>
      </c>
      <c r="D88" s="5">
        <v>4</v>
      </c>
      <c r="E88" s="5">
        <v>4</v>
      </c>
      <c r="F88" s="5">
        <v>4</v>
      </c>
      <c r="G88" s="5">
        <v>3</v>
      </c>
      <c r="H88" s="5">
        <v>5</v>
      </c>
      <c r="I88" s="5">
        <v>4</v>
      </c>
      <c r="J88" s="5">
        <v>4</v>
      </c>
      <c r="K88" s="5">
        <v>5</v>
      </c>
      <c r="L88" s="6">
        <f>IF(SUM(C88:K88)=0,"",IF(AND(C88&lt;"a",D88&lt;"a",E88&lt;"a",F88&lt;"a",G88&lt;"a",H88&lt;"a",I88&lt;"a",J88&lt;"a",K88&lt;"a"),SUM(C88:K88),"DQ"))</f>
        <v>39</v>
      </c>
    </row>
    <row r="89" spans="1:13" ht="19.5" thickBot="1">
      <c r="A89" s="53" t="s">
        <v>71</v>
      </c>
      <c r="B89" s="54"/>
      <c r="C89" s="5">
        <v>5</v>
      </c>
      <c r="D89" s="5">
        <v>4</v>
      </c>
      <c r="E89" s="5">
        <v>5</v>
      </c>
      <c r="F89" s="5">
        <v>4</v>
      </c>
      <c r="G89" s="5">
        <v>4</v>
      </c>
      <c r="H89" s="5">
        <v>6</v>
      </c>
      <c r="I89" s="5">
        <v>4</v>
      </c>
      <c r="J89" s="5">
        <v>4</v>
      </c>
      <c r="K89" s="5">
        <v>6</v>
      </c>
      <c r="L89" s="6">
        <f>IF(SUM(C89:K89)=0,"",IF(AND(C89&lt;"a",D89&lt;"a",E89&lt;"a",F89&lt;"a",G89&lt;"a",H89&lt;"a",I89&lt;"a",J89&lt;"a",K89&lt;"a"),SUM(C89:K89),"DQ"))</f>
        <v>42</v>
      </c>
      <c r="M89" s="10" t="s">
        <v>7</v>
      </c>
    </row>
    <row r="90" spans="1:13" ht="19.5" thickTop="1">
      <c r="A90" s="53" t="s">
        <v>72</v>
      </c>
      <c r="B90" s="54"/>
      <c r="C90" s="5">
        <v>6</v>
      </c>
      <c r="D90" s="5">
        <v>6</v>
      </c>
      <c r="E90" s="5">
        <v>6</v>
      </c>
      <c r="F90" s="5">
        <v>4</v>
      </c>
      <c r="G90" s="5">
        <v>4</v>
      </c>
      <c r="H90" s="5">
        <v>7</v>
      </c>
      <c r="I90" s="5">
        <v>4</v>
      </c>
      <c r="J90" s="5">
        <v>3</v>
      </c>
      <c r="K90" s="5">
        <v>7</v>
      </c>
      <c r="L90" s="6">
        <f>IF(SUM(C90:K90)=0,"",IF(AND(C90&lt;"a",D90&lt;"a",E90&lt;"a",F90&lt;"a",G90&lt;"a",H90&lt;"a",I90&lt;"a",J90&lt;"a",K90&lt;"a"),SUM(C90:K90),"DQ"))</f>
        <v>47</v>
      </c>
      <c r="M90" s="11">
        <f>IF(SUM(L88:L92)=0,"",IF(COUNTIF(L88:L92,"DQ")=2,"DQ",IF(COUNTIF(L88:L92,"DQ")=1,SUM(L88:L92),SUM(L88:L92)-MAX(L88:L92))))</f>
        <v>171</v>
      </c>
    </row>
    <row r="91" spans="1:12" ht="18.75">
      <c r="A91" s="53" t="s">
        <v>73</v>
      </c>
      <c r="B91" s="54"/>
      <c r="C91" s="5">
        <v>6</v>
      </c>
      <c r="D91" s="5">
        <v>5</v>
      </c>
      <c r="E91" s="5">
        <v>5</v>
      </c>
      <c r="F91" s="5">
        <v>4</v>
      </c>
      <c r="G91" s="5">
        <v>6</v>
      </c>
      <c r="H91" s="5">
        <v>4</v>
      </c>
      <c r="I91" s="5">
        <v>4</v>
      </c>
      <c r="J91" s="5">
        <v>3</v>
      </c>
      <c r="K91" s="5">
        <v>8</v>
      </c>
      <c r="L91" s="6">
        <f>IF(SUM(C91:K91)=0,"",IF(AND(C91&lt;"a",D91&lt;"a",E91&lt;"a",F91&lt;"a",G91&lt;"a",H91&lt;"a",I91&lt;"a",J91&lt;"a",K91&lt;"a"),SUM(C91:K91),"DQ"))</f>
        <v>45</v>
      </c>
    </row>
    <row r="92" spans="1:12" ht="18.75">
      <c r="A92" s="53" t="s">
        <v>74</v>
      </c>
      <c r="B92" s="54"/>
      <c r="C92" s="21">
        <v>6</v>
      </c>
      <c r="D92" s="21">
        <v>5</v>
      </c>
      <c r="E92" s="21">
        <v>5</v>
      </c>
      <c r="F92" s="21">
        <v>5</v>
      </c>
      <c r="G92" s="21">
        <v>4</v>
      </c>
      <c r="H92" s="21">
        <v>5</v>
      </c>
      <c r="I92" s="21">
        <v>4</v>
      </c>
      <c r="J92" s="21">
        <v>4</v>
      </c>
      <c r="K92" s="21">
        <v>7</v>
      </c>
      <c r="L92" s="6">
        <f>IF(SUM(C92:K92)=0,"",IF(AND(C92&lt;"a",D92&lt;"a",E92&lt;"a",F92&lt;"a",G92&lt;"a",H92&lt;"a",I92&lt;"a",J92&lt;"a",K92&lt;"a"),SUM(C92:K92),"DQ"))</f>
        <v>45</v>
      </c>
    </row>
    <row r="93" spans="1:12" ht="19.5" thickBot="1">
      <c r="A93" s="58" t="s">
        <v>6</v>
      </c>
      <c r="B93" s="59"/>
      <c r="C93" s="7">
        <f aca="true" t="shared" si="9" ref="C93:K93">IF(MIN(C88:C92)=0,"",MIN(C88:C92))</f>
        <v>5</v>
      </c>
      <c r="D93" s="7">
        <f t="shared" si="9"/>
        <v>4</v>
      </c>
      <c r="E93" s="7">
        <f t="shared" si="9"/>
        <v>4</v>
      </c>
      <c r="F93" s="7">
        <f t="shared" si="9"/>
        <v>4</v>
      </c>
      <c r="G93" s="7">
        <f t="shared" si="9"/>
        <v>3</v>
      </c>
      <c r="H93" s="7">
        <f t="shared" si="9"/>
        <v>4</v>
      </c>
      <c r="I93" s="7">
        <f t="shared" si="9"/>
        <v>4</v>
      </c>
      <c r="J93" s="7">
        <f t="shared" si="9"/>
        <v>3</v>
      </c>
      <c r="K93" s="7">
        <f t="shared" si="9"/>
        <v>5</v>
      </c>
      <c r="L93" s="8">
        <f>IF(SUM(C93:K93)=0,"",SUM(C93:K93))</f>
        <v>36</v>
      </c>
    </row>
    <row r="94" spans="1:12" ht="20.25" thickBot="1" thickTop="1">
      <c r="A94" s="9"/>
      <c r="B94" s="9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20.25" thickBot="1" thickTop="1">
      <c r="A95" s="55" t="s">
        <v>19</v>
      </c>
      <c r="B95" s="50" t="s">
        <v>3</v>
      </c>
      <c r="C95" s="46">
        <f>$C$5</f>
        <v>5</v>
      </c>
      <c r="D95" s="46">
        <f>$D$5</f>
        <v>4</v>
      </c>
      <c r="E95" s="46">
        <f>$E$5</f>
        <v>4</v>
      </c>
      <c r="F95" s="46">
        <f>$F$5</f>
        <v>4</v>
      </c>
      <c r="G95" s="46">
        <f>$G$5</f>
        <v>3</v>
      </c>
      <c r="H95" s="46">
        <f>$H$5</f>
        <v>4</v>
      </c>
      <c r="I95" s="46">
        <f>$I$5</f>
        <v>4</v>
      </c>
      <c r="J95" s="46">
        <f>$J$5</f>
        <v>3</v>
      </c>
      <c r="K95" s="46">
        <f>$K$5</f>
        <v>5</v>
      </c>
      <c r="L95" s="47">
        <f>$L$5</f>
        <v>36</v>
      </c>
    </row>
    <row r="96" spans="1:12" ht="19.5" thickBot="1">
      <c r="A96" s="56"/>
      <c r="B96" s="51" t="s">
        <v>4</v>
      </c>
      <c r="C96" s="43">
        <v>1</v>
      </c>
      <c r="D96" s="44">
        <v>2</v>
      </c>
      <c r="E96" s="44">
        <v>3</v>
      </c>
      <c r="F96" s="44">
        <v>4</v>
      </c>
      <c r="G96" s="44">
        <v>5</v>
      </c>
      <c r="H96" s="44">
        <v>6</v>
      </c>
      <c r="I96" s="44">
        <v>7</v>
      </c>
      <c r="J96" s="44">
        <v>8</v>
      </c>
      <c r="K96" s="44">
        <v>9</v>
      </c>
      <c r="L96" s="45" t="s">
        <v>16</v>
      </c>
    </row>
    <row r="97" spans="1:12" ht="19.5" thickTop="1">
      <c r="A97" s="53" t="s">
        <v>75</v>
      </c>
      <c r="B97" s="57"/>
      <c r="C97" s="5">
        <v>6</v>
      </c>
      <c r="D97" s="5">
        <v>5</v>
      </c>
      <c r="E97" s="5">
        <v>6</v>
      </c>
      <c r="F97" s="5">
        <v>5</v>
      </c>
      <c r="G97" s="5">
        <v>6</v>
      </c>
      <c r="H97" s="5">
        <v>4</v>
      </c>
      <c r="I97" s="5">
        <v>6</v>
      </c>
      <c r="J97" s="5">
        <v>4</v>
      </c>
      <c r="K97" s="5">
        <v>6</v>
      </c>
      <c r="L97" s="6">
        <f>IF(SUM(C97:K97)=0,"",IF(AND(C97&lt;"a",D97&lt;"a",E97&lt;"a",F97&lt;"a",G97&lt;"a",H97&lt;"a",I97&lt;"a",J97&lt;"a",K97&lt;"a"),SUM(C97:K97),"DQ"))</f>
        <v>48</v>
      </c>
    </row>
    <row r="98" spans="1:13" ht="19.5" thickBot="1">
      <c r="A98" s="53" t="s">
        <v>76</v>
      </c>
      <c r="B98" s="54"/>
      <c r="C98" s="5">
        <v>6</v>
      </c>
      <c r="D98" s="5">
        <v>5</v>
      </c>
      <c r="E98" s="5">
        <v>4</v>
      </c>
      <c r="F98" s="5">
        <v>6</v>
      </c>
      <c r="G98" s="5">
        <v>3</v>
      </c>
      <c r="H98" s="5">
        <v>6</v>
      </c>
      <c r="I98" s="5">
        <v>4</v>
      </c>
      <c r="J98" s="5">
        <v>3</v>
      </c>
      <c r="K98" s="5">
        <v>6</v>
      </c>
      <c r="L98" s="6">
        <f>IF(SUM(C98:K98)=0,"",IF(AND(C98&lt;"a",D98&lt;"a",E98&lt;"a",F98&lt;"a",G98&lt;"a",H98&lt;"a",I98&lt;"a",J98&lt;"a",K98&lt;"a"),SUM(C98:K98),"DQ"))</f>
        <v>43</v>
      </c>
      <c r="M98" s="10" t="s">
        <v>7</v>
      </c>
    </row>
    <row r="99" spans="1:13" ht="19.5" thickTop="1">
      <c r="A99" s="53" t="s">
        <v>77</v>
      </c>
      <c r="B99" s="54"/>
      <c r="C99" s="5">
        <v>7</v>
      </c>
      <c r="D99" s="5">
        <v>5</v>
      </c>
      <c r="E99" s="5">
        <v>5</v>
      </c>
      <c r="F99" s="5">
        <v>4</v>
      </c>
      <c r="G99" s="5">
        <v>5</v>
      </c>
      <c r="H99" s="5">
        <v>5</v>
      </c>
      <c r="I99" s="5">
        <v>5</v>
      </c>
      <c r="J99" s="5">
        <v>5</v>
      </c>
      <c r="K99" s="5">
        <v>7</v>
      </c>
      <c r="L99" s="6">
        <f>IF(SUM(C99:K99)=0,"",IF(AND(C99&lt;"a",D99&lt;"a",E99&lt;"a",F99&lt;"a",G99&lt;"a",H99&lt;"a",I99&lt;"a",J99&lt;"a",K99&lt;"a"),SUM(C99:K99),"DQ"))</f>
        <v>48</v>
      </c>
      <c r="M99" s="11">
        <f>IF(SUM(L97:L101)=0,"",IF(COUNTIF(L97:L101,"DQ")=2,"DQ",IF(COUNTIF(L97:L101,"DQ")=1,SUM(L97:L101),SUM(L97:L101)-MAX(L97:L101))))</f>
        <v>175</v>
      </c>
    </row>
    <row r="100" spans="1:12" ht="18.75">
      <c r="A100" s="53" t="s">
        <v>78</v>
      </c>
      <c r="B100" s="54"/>
      <c r="C100" s="5">
        <v>4</v>
      </c>
      <c r="D100" s="5">
        <v>4</v>
      </c>
      <c r="E100" s="5">
        <v>5</v>
      </c>
      <c r="F100" s="5">
        <v>5</v>
      </c>
      <c r="G100" s="5">
        <v>3</v>
      </c>
      <c r="H100" s="5">
        <v>6</v>
      </c>
      <c r="I100" s="5">
        <v>3</v>
      </c>
      <c r="J100" s="5">
        <v>3</v>
      </c>
      <c r="K100" s="5">
        <v>7</v>
      </c>
      <c r="L100" s="6">
        <f>IF(SUM(C100:K100)=0,"",IF(AND(C100&lt;"a",D100&lt;"a",E100&lt;"a",F100&lt;"a",G100&lt;"a",H100&lt;"a",I100&lt;"a",J100&lt;"a",K100&lt;"a"),SUM(C100:K100),"DQ"))</f>
        <v>40</v>
      </c>
    </row>
    <row r="101" spans="1:12" ht="18.75">
      <c r="A101" s="53" t="s">
        <v>79</v>
      </c>
      <c r="B101" s="54"/>
      <c r="C101" s="21">
        <v>6</v>
      </c>
      <c r="D101" s="21">
        <v>5</v>
      </c>
      <c r="E101" s="21">
        <v>5</v>
      </c>
      <c r="F101" s="21">
        <v>4</v>
      </c>
      <c r="G101" s="21">
        <v>4</v>
      </c>
      <c r="H101" s="21">
        <v>5</v>
      </c>
      <c r="I101" s="21">
        <v>4</v>
      </c>
      <c r="J101" s="21">
        <v>3</v>
      </c>
      <c r="K101" s="21">
        <v>8</v>
      </c>
      <c r="L101" s="6">
        <f>IF(SUM(C101:K101)=0,"",IF(AND(C101&lt;"a",D101&lt;"a",E101&lt;"a",F101&lt;"a",G101&lt;"a",H101&lt;"a",I101&lt;"a",J101&lt;"a",K101&lt;"a"),SUM(C101:K101),"DQ"))</f>
        <v>44</v>
      </c>
    </row>
    <row r="102" spans="1:12" ht="19.5" thickBot="1">
      <c r="A102" s="58" t="s">
        <v>6</v>
      </c>
      <c r="B102" s="59"/>
      <c r="C102" s="7">
        <f aca="true" t="shared" si="10" ref="C102:K102">IF(MIN(C97:C101)=0,"",MIN(C97:C101))</f>
        <v>4</v>
      </c>
      <c r="D102" s="7">
        <f t="shared" si="10"/>
        <v>4</v>
      </c>
      <c r="E102" s="7">
        <f t="shared" si="10"/>
        <v>4</v>
      </c>
      <c r="F102" s="7">
        <f t="shared" si="10"/>
        <v>4</v>
      </c>
      <c r="G102" s="7">
        <f t="shared" si="10"/>
        <v>3</v>
      </c>
      <c r="H102" s="7">
        <f t="shared" si="10"/>
        <v>4</v>
      </c>
      <c r="I102" s="7">
        <f t="shared" si="10"/>
        <v>3</v>
      </c>
      <c r="J102" s="7">
        <f t="shared" si="10"/>
        <v>3</v>
      </c>
      <c r="K102" s="7">
        <f t="shared" si="10"/>
        <v>6</v>
      </c>
      <c r="L102" s="8">
        <f>IF(SUM(C102:K102)=0,"",SUM(C102:K102))</f>
        <v>35</v>
      </c>
    </row>
    <row r="103" spans="1:12" ht="20.25" thickBot="1" thickTop="1">
      <c r="A103" s="9"/>
      <c r="B103" s="9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20.25" thickBot="1" thickTop="1">
      <c r="A104" s="55" t="s">
        <v>27</v>
      </c>
      <c r="B104" s="50" t="s">
        <v>3</v>
      </c>
      <c r="C104" s="46">
        <f>$C$5</f>
        <v>5</v>
      </c>
      <c r="D104" s="46">
        <f>$D$5</f>
        <v>4</v>
      </c>
      <c r="E104" s="46">
        <f>$E$5</f>
        <v>4</v>
      </c>
      <c r="F104" s="46">
        <f>$F$5</f>
        <v>4</v>
      </c>
      <c r="G104" s="46">
        <f>$G$5</f>
        <v>3</v>
      </c>
      <c r="H104" s="46">
        <f>$H$5</f>
        <v>4</v>
      </c>
      <c r="I104" s="46">
        <f>$I$5</f>
        <v>4</v>
      </c>
      <c r="J104" s="46">
        <f>$J$5</f>
        <v>3</v>
      </c>
      <c r="K104" s="46">
        <f>$K$5</f>
        <v>5</v>
      </c>
      <c r="L104" s="47">
        <f>$L$5</f>
        <v>36</v>
      </c>
    </row>
    <row r="105" spans="1:12" ht="19.5" thickBot="1">
      <c r="A105" s="56"/>
      <c r="B105" s="51" t="s">
        <v>4</v>
      </c>
      <c r="C105" s="43">
        <v>1</v>
      </c>
      <c r="D105" s="44">
        <v>2</v>
      </c>
      <c r="E105" s="44">
        <v>3</v>
      </c>
      <c r="F105" s="44">
        <v>4</v>
      </c>
      <c r="G105" s="44">
        <v>5</v>
      </c>
      <c r="H105" s="44">
        <v>6</v>
      </c>
      <c r="I105" s="44">
        <v>7</v>
      </c>
      <c r="J105" s="44">
        <v>8</v>
      </c>
      <c r="K105" s="44">
        <v>9</v>
      </c>
      <c r="L105" s="45" t="s">
        <v>16</v>
      </c>
    </row>
    <row r="106" spans="1:12" ht="19.5" thickTop="1">
      <c r="A106" s="53" t="s">
        <v>31</v>
      </c>
      <c r="B106" s="57"/>
      <c r="C106" s="5">
        <v>7</v>
      </c>
      <c r="D106" s="5">
        <v>6</v>
      </c>
      <c r="E106" s="5">
        <v>6</v>
      </c>
      <c r="F106" s="5">
        <v>5</v>
      </c>
      <c r="G106" s="5">
        <v>3</v>
      </c>
      <c r="H106" s="5">
        <v>4</v>
      </c>
      <c r="I106" s="5">
        <v>3</v>
      </c>
      <c r="J106" s="5">
        <v>3</v>
      </c>
      <c r="K106" s="5">
        <v>7</v>
      </c>
      <c r="L106" s="6">
        <f>IF(SUM(C106:K106)=0,"",IF(AND(C106&lt;"a",D106&lt;"a",E106&lt;"a",F106&lt;"a",G106&lt;"a",H106&lt;"a",I106&lt;"a",J106&lt;"a",K106&lt;"a"),SUM(C106:K106),"DQ"))</f>
        <v>44</v>
      </c>
    </row>
    <row r="107" spans="1:13" ht="19.5" thickBot="1">
      <c r="A107" s="53" t="s">
        <v>32</v>
      </c>
      <c r="B107" s="54"/>
      <c r="C107" s="5">
        <v>5</v>
      </c>
      <c r="D107" s="5">
        <v>6</v>
      </c>
      <c r="E107" s="5">
        <v>5</v>
      </c>
      <c r="F107" s="5">
        <v>7</v>
      </c>
      <c r="G107" s="5">
        <v>3</v>
      </c>
      <c r="H107" s="5">
        <v>6</v>
      </c>
      <c r="I107" s="5">
        <v>5</v>
      </c>
      <c r="J107" s="5">
        <v>5</v>
      </c>
      <c r="K107" s="5">
        <v>7</v>
      </c>
      <c r="L107" s="6">
        <f>IF(SUM(C107:K107)=0,"",IF(AND(C107&lt;"a",D107&lt;"a",E107&lt;"a",F107&lt;"a",G107&lt;"a",H107&lt;"a",I107&lt;"a",J107&lt;"a",K107&lt;"a"),SUM(C107:K107),"DQ"))</f>
        <v>49</v>
      </c>
      <c r="M107" s="10" t="s">
        <v>7</v>
      </c>
    </row>
    <row r="108" spans="1:13" ht="19.5" thickTop="1">
      <c r="A108" s="53" t="s">
        <v>33</v>
      </c>
      <c r="B108" s="54"/>
      <c r="C108" s="5">
        <v>6</v>
      </c>
      <c r="D108" s="5">
        <v>5</v>
      </c>
      <c r="E108" s="5">
        <v>4</v>
      </c>
      <c r="F108" s="5">
        <v>5</v>
      </c>
      <c r="G108" s="5">
        <v>3</v>
      </c>
      <c r="H108" s="5">
        <v>5</v>
      </c>
      <c r="I108" s="5">
        <v>5</v>
      </c>
      <c r="J108" s="5">
        <v>3</v>
      </c>
      <c r="K108" s="5">
        <v>6</v>
      </c>
      <c r="L108" s="6">
        <f>IF(SUM(C108:K108)=0,"",IF(AND(C108&lt;"a",D108&lt;"a",E108&lt;"a",F108&lt;"a",G108&lt;"a",H108&lt;"a",I108&lt;"a",J108&lt;"a",K108&lt;"a"),SUM(C108:K108),"DQ"))</f>
        <v>42</v>
      </c>
      <c r="M108" s="11">
        <f>IF(SUM(L106:L110)=0,"",IF(COUNTIF(L106:L110,"DQ")=2,"DQ",IF(COUNTIF(L106:L110,"DQ")=1,SUM(L106:L110),SUM(L106:L110)-MAX(L106:L110))))</f>
        <v>195</v>
      </c>
    </row>
    <row r="109" spans="1:12" ht="18.75">
      <c r="A109" s="53" t="s">
        <v>34</v>
      </c>
      <c r="B109" s="54"/>
      <c r="C109" s="5">
        <v>8</v>
      </c>
      <c r="D109" s="5">
        <v>7</v>
      </c>
      <c r="E109" s="5">
        <v>6</v>
      </c>
      <c r="F109" s="5">
        <v>7</v>
      </c>
      <c r="G109" s="5">
        <v>5</v>
      </c>
      <c r="H109" s="5">
        <v>7</v>
      </c>
      <c r="I109" s="5">
        <v>7</v>
      </c>
      <c r="J109" s="5">
        <v>5</v>
      </c>
      <c r="K109" s="5">
        <v>8</v>
      </c>
      <c r="L109" s="6">
        <f>IF(SUM(C109:K109)=0,"",IF(AND(C109&lt;"a",D109&lt;"a",E109&lt;"a",F109&lt;"a",G109&lt;"a",H109&lt;"a",I109&lt;"a",J109&lt;"a",K109&lt;"a"),SUM(C109:K109),"DQ"))</f>
        <v>60</v>
      </c>
    </row>
    <row r="110" spans="1:12" ht="18.75">
      <c r="A110" s="53" t="s">
        <v>35</v>
      </c>
      <c r="B110" s="54"/>
      <c r="C110" s="21">
        <v>8</v>
      </c>
      <c r="D110" s="21">
        <v>7</v>
      </c>
      <c r="E110" s="21">
        <v>5</v>
      </c>
      <c r="F110" s="21">
        <v>7</v>
      </c>
      <c r="G110" s="21">
        <v>6</v>
      </c>
      <c r="H110" s="21">
        <v>7</v>
      </c>
      <c r="I110" s="21">
        <v>6</v>
      </c>
      <c r="J110" s="21">
        <v>5</v>
      </c>
      <c r="K110" s="21">
        <v>9</v>
      </c>
      <c r="L110" s="6">
        <f>IF(SUM(C110:K110)=0,"",IF(AND(C110&lt;"a",D110&lt;"a",E110&lt;"a",F110&lt;"a",G110&lt;"a",H110&lt;"a",I110&lt;"a",J110&lt;"a",K110&lt;"a"),SUM(C110:K110),"DQ"))</f>
        <v>60</v>
      </c>
    </row>
    <row r="111" spans="1:12" ht="19.5" thickBot="1">
      <c r="A111" s="58" t="s">
        <v>6</v>
      </c>
      <c r="B111" s="59"/>
      <c r="C111" s="7">
        <f aca="true" t="shared" si="11" ref="C111:K111">IF(MIN(C106:C110)=0,"",MIN(C106:C110))</f>
        <v>5</v>
      </c>
      <c r="D111" s="7">
        <f t="shared" si="11"/>
        <v>5</v>
      </c>
      <c r="E111" s="7">
        <f t="shared" si="11"/>
        <v>4</v>
      </c>
      <c r="F111" s="7">
        <f t="shared" si="11"/>
        <v>5</v>
      </c>
      <c r="G111" s="7">
        <f t="shared" si="11"/>
        <v>3</v>
      </c>
      <c r="H111" s="7">
        <f t="shared" si="11"/>
        <v>4</v>
      </c>
      <c r="I111" s="7">
        <f t="shared" si="11"/>
        <v>3</v>
      </c>
      <c r="J111" s="7">
        <f t="shared" si="11"/>
        <v>3</v>
      </c>
      <c r="K111" s="7">
        <f t="shared" si="11"/>
        <v>6</v>
      </c>
      <c r="L111" s="8">
        <f>IF(SUM(C111:K111)=0,"",SUM(C111:K111))</f>
        <v>38</v>
      </c>
    </row>
    <row r="112" spans="1:12" ht="19.5" thickTop="1">
      <c r="A112" s="9"/>
      <c r="B112" s="9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1" ht="12">
      <c r="A113" s="1"/>
      <c r="B113" s="1"/>
      <c r="C113" s="2">
        <f aca="true" t="shared" si="12" ref="C113:K113">C6</f>
        <v>1</v>
      </c>
      <c r="D113" s="2">
        <f t="shared" si="12"/>
        <v>2</v>
      </c>
      <c r="E113" s="2">
        <f t="shared" si="12"/>
        <v>3</v>
      </c>
      <c r="F113" s="2">
        <f t="shared" si="12"/>
        <v>4</v>
      </c>
      <c r="G113" s="2">
        <f t="shared" si="12"/>
        <v>5</v>
      </c>
      <c r="H113" s="2">
        <f t="shared" si="12"/>
        <v>6</v>
      </c>
      <c r="I113" s="2">
        <f t="shared" si="12"/>
        <v>7</v>
      </c>
      <c r="J113" s="2">
        <f t="shared" si="12"/>
        <v>8</v>
      </c>
      <c r="K113" s="2">
        <f t="shared" si="12"/>
        <v>9</v>
      </c>
    </row>
    <row r="114" spans="1:11" ht="12">
      <c r="A114" s="62" t="s">
        <v>2</v>
      </c>
      <c r="B114" s="62"/>
      <c r="C114" s="12">
        <f>AVERAGE(C7:C11,C16:C20,C25:C29,C34:C38,C43:C47,C52:C56,C61:C65,C70:C74,C79:C83,C88:C92,C97:C101,C106:C110)</f>
        <v>6.183333333333334</v>
      </c>
      <c r="D114" s="12">
        <f aca="true" t="shared" si="13" ref="D114:K114">AVERAGE(D7:D11,D16:D20,D25:D29,D34:D38,D43:D47,D52:D56,D61:D65,D70:D74,D79:D83,D88:D92,D97:D101,D106:D110)</f>
        <v>5.266666666666667</v>
      </c>
      <c r="E114" s="12">
        <f t="shared" si="13"/>
        <v>4.716666666666667</v>
      </c>
      <c r="F114" s="12">
        <f t="shared" si="13"/>
        <v>5</v>
      </c>
      <c r="G114" s="12">
        <f t="shared" si="13"/>
        <v>3.966666666666667</v>
      </c>
      <c r="H114" s="12">
        <f t="shared" si="13"/>
        <v>5.416666666666667</v>
      </c>
      <c r="I114" s="12">
        <f t="shared" si="13"/>
        <v>4.833333333333333</v>
      </c>
      <c r="J114" s="12">
        <f t="shared" si="13"/>
        <v>4.033333333333333</v>
      </c>
      <c r="K114" s="12">
        <f t="shared" si="13"/>
        <v>6.633333333333334</v>
      </c>
    </row>
    <row r="115" spans="1:11" ht="12">
      <c r="A115" s="62" t="s">
        <v>5</v>
      </c>
      <c r="B115" s="62"/>
      <c r="C115" s="12">
        <f aca="true" t="shared" si="14" ref="C115:K115">C114-C5</f>
        <v>1.1833333333333336</v>
      </c>
      <c r="D115" s="12">
        <f t="shared" si="14"/>
        <v>1.2666666666666666</v>
      </c>
      <c r="E115" s="12">
        <f t="shared" si="14"/>
        <v>0.7166666666666668</v>
      </c>
      <c r="F115" s="12">
        <f t="shared" si="14"/>
        <v>1</v>
      </c>
      <c r="G115" s="12">
        <f t="shared" si="14"/>
        <v>0.9666666666666668</v>
      </c>
      <c r="H115" s="12">
        <f t="shared" si="14"/>
        <v>1.416666666666667</v>
      </c>
      <c r="I115" s="12">
        <f t="shared" si="14"/>
        <v>0.833333333333333</v>
      </c>
      <c r="J115" s="12">
        <f t="shared" si="14"/>
        <v>1.0333333333333332</v>
      </c>
      <c r="K115" s="12">
        <f t="shared" si="14"/>
        <v>1.6333333333333337</v>
      </c>
    </row>
  </sheetData>
  <sheetProtection/>
  <mergeCells count="90">
    <mergeCell ref="A97:B97"/>
    <mergeCell ref="A88:B88"/>
    <mergeCell ref="A110:B110"/>
    <mergeCell ref="A111:B111"/>
    <mergeCell ref="A1:M1"/>
    <mergeCell ref="A2:M2"/>
    <mergeCell ref="A3:M3"/>
    <mergeCell ref="A102:B102"/>
    <mergeCell ref="A104:A105"/>
    <mergeCell ref="A106:B106"/>
    <mergeCell ref="A107:B107"/>
    <mergeCell ref="A108:B108"/>
    <mergeCell ref="A5:A6"/>
    <mergeCell ref="A86:A87"/>
    <mergeCell ref="A4:K4"/>
    <mergeCell ref="A7:B7"/>
    <mergeCell ref="A8:B8"/>
    <mergeCell ref="A9:B9"/>
    <mergeCell ref="A11:B11"/>
    <mergeCell ref="A12:B12"/>
    <mergeCell ref="A82:B82"/>
    <mergeCell ref="A21:B21"/>
    <mergeCell ref="A32:A33"/>
    <mergeCell ref="A34:B34"/>
    <mergeCell ref="A45:B45"/>
    <mergeCell ref="A46:B46"/>
    <mergeCell ref="A47:B47"/>
    <mergeCell ref="A48:B48"/>
    <mergeCell ref="A39:B39"/>
    <mergeCell ref="A41:A42"/>
    <mergeCell ref="A43:B43"/>
    <mergeCell ref="A44:B44"/>
    <mergeCell ref="A84:B84"/>
    <mergeCell ref="A29:B29"/>
    <mergeCell ref="A115:B115"/>
    <mergeCell ref="A10:B10"/>
    <mergeCell ref="A91:B91"/>
    <mergeCell ref="A93:B93"/>
    <mergeCell ref="A114:B114"/>
    <mergeCell ref="A89:B89"/>
    <mergeCell ref="A90:B90"/>
    <mergeCell ref="A92:B92"/>
    <mergeCell ref="A19:B19"/>
    <mergeCell ref="A109:B109"/>
    <mergeCell ref="A98:B98"/>
    <mergeCell ref="A99:B99"/>
    <mergeCell ref="A100:B100"/>
    <mergeCell ref="A101:B101"/>
    <mergeCell ref="A95:A96"/>
    <mergeCell ref="A14:A15"/>
    <mergeCell ref="A16:B16"/>
    <mergeCell ref="A17:B17"/>
    <mergeCell ref="A18:B18"/>
    <mergeCell ref="A20:B20"/>
    <mergeCell ref="A25:B25"/>
    <mergeCell ref="A26:B26"/>
    <mergeCell ref="A27:B27"/>
    <mergeCell ref="A28:B28"/>
    <mergeCell ref="A23:A24"/>
    <mergeCell ref="A35:B35"/>
    <mergeCell ref="A36:B36"/>
    <mergeCell ref="A37:B37"/>
    <mergeCell ref="A38:B38"/>
    <mergeCell ref="A30:B30"/>
    <mergeCell ref="A55:B55"/>
    <mergeCell ref="A56:B56"/>
    <mergeCell ref="A57:B57"/>
    <mergeCell ref="A59:A60"/>
    <mergeCell ref="A50:A51"/>
    <mergeCell ref="A52:B52"/>
    <mergeCell ref="A53:B53"/>
    <mergeCell ref="A54:B54"/>
    <mergeCell ref="A65:B65"/>
    <mergeCell ref="A66:B66"/>
    <mergeCell ref="A68:A69"/>
    <mergeCell ref="A70:B70"/>
    <mergeCell ref="A61:B61"/>
    <mergeCell ref="A62:B62"/>
    <mergeCell ref="A63:B63"/>
    <mergeCell ref="A64:B64"/>
    <mergeCell ref="A83:B83"/>
    <mergeCell ref="A77:A78"/>
    <mergeCell ref="A80:B80"/>
    <mergeCell ref="A81:B81"/>
    <mergeCell ref="A71:B71"/>
    <mergeCell ref="A72:B72"/>
    <mergeCell ref="A73:B73"/>
    <mergeCell ref="A74:B74"/>
    <mergeCell ref="A79:B79"/>
    <mergeCell ref="A75:B75"/>
  </mergeCells>
  <printOptions horizontalCentered="1" verticalCentered="1"/>
  <pageMargins left="0.25" right="0.25" top="0.25" bottom="0.25" header="0.25" footer="0.25"/>
  <pageSetup fitToHeight="4" horizontalDpi="600" verticalDpi="600" orientation="portrait" r:id="rId2"/>
  <rowBreaks count="2" manualBreakCount="2">
    <brk id="40" max="12" man="1"/>
    <brk id="76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65"/>
  <sheetViews>
    <sheetView zoomScalePageLayoutView="0" workbookViewId="0" topLeftCell="A1">
      <selection activeCell="A1" sqref="A1:M65"/>
    </sheetView>
  </sheetViews>
  <sheetFormatPr defaultColWidth="11.375" defaultRowHeight="12"/>
  <cols>
    <col min="1" max="1" width="15.875" style="0" customWidth="1"/>
    <col min="2" max="2" width="18.375" style="0" bestFit="1" customWidth="1"/>
    <col min="3" max="3" width="5.125" style="3" hidden="1" customWidth="1"/>
    <col min="4" max="4" width="5.625" style="0" hidden="1" customWidth="1"/>
    <col min="5" max="5" width="5.00390625" style="0" customWidth="1"/>
    <col min="6" max="6" width="5.125" style="3" customWidth="1"/>
    <col min="7" max="7" width="5.875" style="3" customWidth="1"/>
    <col min="8" max="8" width="18.875" style="0" customWidth="1"/>
    <col min="9" max="9" width="7.00390625" style="0" customWidth="1"/>
    <col min="10" max="10" width="5.375" style="0" customWidth="1"/>
    <col min="11" max="11" width="6.75390625" style="0" customWidth="1"/>
    <col min="12" max="13" width="6.875" style="0" customWidth="1"/>
    <col min="14" max="14" width="11.75390625" style="0" customWidth="1"/>
    <col min="15" max="15" width="5.875" style="0" customWidth="1"/>
  </cols>
  <sheetData>
    <row r="1" spans="1:15" s="2" customFormat="1" ht="29.25" customHeight="1">
      <c r="A1" s="63" t="str">
        <f>'Team Results'!A1:K1</f>
        <v>FRCC Conference Match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14"/>
      <c r="O1" s="14"/>
    </row>
    <row r="2" spans="1:15" ht="24" customHeight="1">
      <c r="A2" s="66">
        <f>'Team Results'!A2:K2</f>
        <v>39560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4"/>
      <c r="O2" s="14"/>
    </row>
    <row r="3" spans="1:15" ht="15.75">
      <c r="A3" s="74" t="str">
        <f>'Team Results'!A3:K3</f>
        <v>Crystal Springs Golf Course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4"/>
      <c r="O3" s="14"/>
    </row>
    <row r="4" spans="1:15" ht="15.75">
      <c r="A4" s="13"/>
      <c r="B4" s="14"/>
      <c r="C4" s="14"/>
      <c r="D4" s="14"/>
      <c r="E4" s="14"/>
      <c r="F4" s="14"/>
      <c r="G4" s="14"/>
      <c r="H4" s="14"/>
      <c r="I4" s="14"/>
      <c r="J4" s="14"/>
      <c r="K4" s="13"/>
      <c r="L4" s="13"/>
      <c r="M4" s="13"/>
      <c r="N4" s="13"/>
      <c r="O4" s="14"/>
    </row>
    <row r="5" spans="1:16" ht="12">
      <c r="A5" s="25" t="s">
        <v>8</v>
      </c>
      <c r="B5" s="26" t="s">
        <v>9</v>
      </c>
      <c r="C5" s="26" t="s">
        <v>29</v>
      </c>
      <c r="D5" s="26" t="s">
        <v>28</v>
      </c>
      <c r="E5" s="26" t="s">
        <v>7</v>
      </c>
      <c r="F5" s="27" t="s">
        <v>10</v>
      </c>
      <c r="G5" s="2"/>
      <c r="H5" s="71" t="s">
        <v>12</v>
      </c>
      <c r="I5" s="72"/>
      <c r="K5" s="70" t="s">
        <v>13</v>
      </c>
      <c r="L5" s="70" t="s">
        <v>2</v>
      </c>
      <c r="M5" s="70" t="s">
        <v>14</v>
      </c>
      <c r="P5" s="2"/>
    </row>
    <row r="6" spans="1:13" ht="12">
      <c r="A6" s="28" t="str">
        <f>'Team Results'!A26</f>
        <v>William Fridland</v>
      </c>
      <c r="B6" s="29" t="str">
        <f>'Team Results'!$A$23</f>
        <v>DePere</v>
      </c>
      <c r="C6" s="29">
        <f>SUM('Team Results'!F26:K26)</f>
        <v>23</v>
      </c>
      <c r="D6" s="29">
        <f>SUM('Team Results'!I26:K26)</f>
        <v>12</v>
      </c>
      <c r="E6" s="29">
        <f>'Team Results'!L26</f>
        <v>36</v>
      </c>
      <c r="F6" s="30">
        <f>IF(E6=E5,F5,(COUNT($F$5:F5)+1))</f>
        <v>1</v>
      </c>
      <c r="G6" s="14"/>
      <c r="H6" s="16" t="s">
        <v>11</v>
      </c>
      <c r="I6" s="16" t="s">
        <v>1</v>
      </c>
      <c r="K6" s="70"/>
      <c r="L6" s="70"/>
      <c r="M6" s="70"/>
    </row>
    <row r="7" spans="1:13" ht="12">
      <c r="A7" s="28" t="str">
        <f>'Team Results'!A16</f>
        <v>Bobby Allen</v>
      </c>
      <c r="B7" s="29" t="str">
        <f>'Team Results'!$A$14</f>
        <v>Bay Port</v>
      </c>
      <c r="C7" s="29">
        <f>SUM('Team Results'!F16:K16)</f>
        <v>24</v>
      </c>
      <c r="D7" s="29">
        <f>SUM('Team Results'!I16:K16)</f>
        <v>12</v>
      </c>
      <c r="E7" s="29">
        <f>'Team Results'!L16</f>
        <v>37</v>
      </c>
      <c r="F7" s="30">
        <f>IF(E7=E6,F6,(COUNT($F$5:F6)+1))</f>
        <v>2</v>
      </c>
      <c r="G7" s="14"/>
      <c r="H7" s="35" t="str">
        <f>'Team Results'!$A$77</f>
        <v>Notre Dame Academy</v>
      </c>
      <c r="I7" s="16">
        <f>'Team Results'!$M$81</f>
        <v>159</v>
      </c>
      <c r="K7" s="70"/>
      <c r="L7" s="70"/>
      <c r="M7" s="70"/>
    </row>
    <row r="8" spans="1:13" ht="12">
      <c r="A8" s="28" t="str">
        <f>'Team Results'!A88</f>
        <v>Owen Nowicki</v>
      </c>
      <c r="B8" s="29" t="str">
        <f>'Team Results'!$A$86</f>
        <v>Pulaski</v>
      </c>
      <c r="C8" s="29">
        <f>SUM('Team Results'!F88:K88)</f>
        <v>25</v>
      </c>
      <c r="D8" s="29">
        <f>SUM('Team Results'!I88:K88)</f>
        <v>13</v>
      </c>
      <c r="E8" s="29">
        <f>'Team Results'!L88</f>
        <v>39</v>
      </c>
      <c r="F8" s="30">
        <f>IF(E8=E7,F7,(COUNT($F$5:F7)+1))</f>
        <v>3</v>
      </c>
      <c r="G8" s="14"/>
      <c r="H8" s="35" t="str">
        <f>'Team Results'!$A$23</f>
        <v>DePere</v>
      </c>
      <c r="I8" s="16">
        <f>'Team Results'!$M$27</f>
        <v>165</v>
      </c>
      <c r="K8" s="17">
        <v>1</v>
      </c>
      <c r="L8" s="39">
        <f>'Team Results'!C114</f>
        <v>6.183333333333334</v>
      </c>
      <c r="M8" s="39">
        <f>'Team Results'!C115</f>
        <v>1.1833333333333336</v>
      </c>
    </row>
    <row r="9" spans="1:13" ht="12">
      <c r="A9" s="28" t="str">
        <f>'Team Results'!A81</f>
        <v>Ben Bobinski</v>
      </c>
      <c r="B9" s="29" t="str">
        <f>'Team Results'!$A$77</f>
        <v>Notre Dame Academy</v>
      </c>
      <c r="C9" s="29">
        <f>SUM('Team Results'!F81:K81)</f>
        <v>26</v>
      </c>
      <c r="D9" s="29">
        <f>SUM('Team Results'!I81:K81)</f>
        <v>14</v>
      </c>
      <c r="E9" s="29">
        <f>'Team Results'!L81</f>
        <v>39</v>
      </c>
      <c r="F9" s="30">
        <f>IF(E9=E8,F8,(COUNT($F$5:F8)+1))</f>
        <v>3</v>
      </c>
      <c r="G9" s="14"/>
      <c r="H9" s="35" t="str">
        <f>'Team Results'!$A$14</f>
        <v>Bay Port</v>
      </c>
      <c r="I9" s="16">
        <f>'Team Results'!$M$18</f>
        <v>166</v>
      </c>
      <c r="K9" s="17">
        <v>2</v>
      </c>
      <c r="L9" s="39">
        <f>'Team Results'!D114</f>
        <v>5.266666666666667</v>
      </c>
      <c r="M9" s="39">
        <f>'Team Results'!D115</f>
        <v>1.2666666666666666</v>
      </c>
    </row>
    <row r="10" spans="1:13" ht="12">
      <c r="A10" s="38" t="str">
        <f>'Team Results'!A53</f>
        <v>Rocky Roznowski</v>
      </c>
      <c r="B10" s="29" t="str">
        <f>'Team Results'!$A$50</f>
        <v>Green Bay Southwest</v>
      </c>
      <c r="C10" s="29">
        <f>SUM('Team Results'!F53:K53)</f>
        <v>27</v>
      </c>
      <c r="D10" s="29">
        <f>SUM('Team Results'!I53:K53)</f>
        <v>14</v>
      </c>
      <c r="E10" s="29">
        <f>'Team Results'!L53</f>
        <v>39</v>
      </c>
      <c r="F10" s="30">
        <f>IF(E10=E9,F9,(COUNT($F$5:F9)+1))</f>
        <v>3</v>
      </c>
      <c r="G10" s="14"/>
      <c r="H10" s="35" t="str">
        <f>'Team Results'!$A$41</f>
        <v>Green Bay Preble</v>
      </c>
      <c r="I10" s="16">
        <f>'Team Results'!$M$45</f>
        <v>170</v>
      </c>
      <c r="K10" s="17">
        <v>3</v>
      </c>
      <c r="L10" s="39">
        <f>'Team Results'!E114</f>
        <v>4.716666666666667</v>
      </c>
      <c r="M10" s="39">
        <f>'Team Results'!E115</f>
        <v>0.7166666666666668</v>
      </c>
    </row>
    <row r="11" spans="1:13" ht="12">
      <c r="A11" s="28" t="str">
        <f>'Team Results'!A61</f>
        <v>Josh Ferraro</v>
      </c>
      <c r="B11" s="29" t="str">
        <f>'Team Results'!$A$59</f>
        <v>Green Bay West</v>
      </c>
      <c r="C11" s="29">
        <f>SUM('Team Results'!F61:K61)</f>
        <v>25</v>
      </c>
      <c r="D11" s="29">
        <f>SUM('Team Results'!I61:K61)</f>
        <v>11</v>
      </c>
      <c r="E11" s="29">
        <f>'Team Results'!L61</f>
        <v>40</v>
      </c>
      <c r="F11" s="30">
        <f>IF(E11=E10,F10,(COUNT($F$5:F10)+1))</f>
        <v>6</v>
      </c>
      <c r="G11" s="14"/>
      <c r="H11" s="35" t="str">
        <f>'Team Results'!$A$86</f>
        <v>Pulaski</v>
      </c>
      <c r="I11" s="16">
        <f>'Team Results'!$M$90</f>
        <v>171</v>
      </c>
      <c r="K11" s="17">
        <v>4</v>
      </c>
      <c r="L11" s="39">
        <f>'Team Results'!F114</f>
        <v>5</v>
      </c>
      <c r="M11" s="39">
        <f>'Team Results'!F115</f>
        <v>1</v>
      </c>
    </row>
    <row r="12" spans="1:13" ht="12">
      <c r="A12" s="28" t="str">
        <f>'Team Results'!A43</f>
        <v>Andy Miske</v>
      </c>
      <c r="B12" s="29" t="str">
        <f>'Team Results'!$A$41</f>
        <v>Green Bay Preble</v>
      </c>
      <c r="C12" s="29">
        <f>SUM('Team Results'!F43:K43)</f>
        <v>25</v>
      </c>
      <c r="D12" s="29">
        <f>SUM('Team Results'!I43:K43)</f>
        <v>12</v>
      </c>
      <c r="E12" s="29">
        <f>'Team Results'!L43</f>
        <v>40</v>
      </c>
      <c r="F12" s="30">
        <f>IF(E12=E11,F11,(COUNT($F$5:F11)+1))</f>
        <v>6</v>
      </c>
      <c r="G12" s="14"/>
      <c r="H12" s="35" t="str">
        <f>'Team Results'!$A$32</f>
        <v>Green Bay East</v>
      </c>
      <c r="I12" s="16">
        <f>'Team Results'!$M$36</f>
        <v>175</v>
      </c>
      <c r="K12" s="17">
        <v>5</v>
      </c>
      <c r="L12" s="39">
        <f>'Team Results'!G114</f>
        <v>3.966666666666667</v>
      </c>
      <c r="M12" s="39">
        <f>'Team Results'!G115</f>
        <v>0.9666666666666668</v>
      </c>
    </row>
    <row r="13" spans="1:13" ht="12">
      <c r="A13" s="28" t="str">
        <f>'Team Results'!A17</f>
        <v>Nick Hubbard</v>
      </c>
      <c r="B13" s="29" t="str">
        <f>'Team Results'!$A$14</f>
        <v>Bay Port</v>
      </c>
      <c r="C13" s="29">
        <f>SUM('Team Results'!F17:K17)</f>
        <v>25</v>
      </c>
      <c r="D13" s="29">
        <f>SUM('Team Results'!I17:K17)</f>
        <v>12</v>
      </c>
      <c r="E13" s="29">
        <f>'Team Results'!L17</f>
        <v>40</v>
      </c>
      <c r="F13" s="30">
        <f>IF(E13=E12,F12,(COUNT($F$5:F12)+1))</f>
        <v>6</v>
      </c>
      <c r="G13" s="14"/>
      <c r="H13" s="35" t="str">
        <f>'Team Results'!$A$50</f>
        <v>Green Bay Southwest</v>
      </c>
      <c r="I13" s="16">
        <f>'Team Results'!$M$54</f>
        <v>175</v>
      </c>
      <c r="K13" s="17">
        <v>6</v>
      </c>
      <c r="L13" s="39">
        <f>'Team Results'!H114</f>
        <v>5.416666666666667</v>
      </c>
      <c r="M13" s="39">
        <f>'Team Results'!H115</f>
        <v>1.416666666666667</v>
      </c>
    </row>
    <row r="14" spans="1:13" ht="12">
      <c r="A14" s="28" t="str">
        <f>'Team Results'!A82</f>
        <v>Ben Wagner</v>
      </c>
      <c r="B14" s="29" t="str">
        <f>'Team Results'!$A$77</f>
        <v>Notre Dame Academy</v>
      </c>
      <c r="C14" s="29">
        <f>SUM('Team Results'!F82:K82)</f>
        <v>26</v>
      </c>
      <c r="D14" s="29">
        <f>SUM('Team Results'!I82:K82)</f>
        <v>13</v>
      </c>
      <c r="E14" s="29">
        <f>'Team Results'!L82</f>
        <v>40</v>
      </c>
      <c r="F14" s="30">
        <f>IF(E14=E13,F13,(COUNT($F$5:F13)+1))</f>
        <v>6</v>
      </c>
      <c r="G14" s="14"/>
      <c r="H14" s="35" t="str">
        <f>'Team Results'!$A$95</f>
        <v>Sheboygan North</v>
      </c>
      <c r="I14" s="16">
        <f>'Team Results'!$M$99</f>
        <v>175</v>
      </c>
      <c r="K14" s="17">
        <v>7</v>
      </c>
      <c r="L14" s="39">
        <f>'Team Results'!I114</f>
        <v>4.833333333333333</v>
      </c>
      <c r="M14" s="39">
        <f>'Team Results'!I115</f>
        <v>0.833333333333333</v>
      </c>
    </row>
    <row r="15" spans="1:13" ht="12">
      <c r="A15" s="28" t="str">
        <f>'Team Results'!A83</f>
        <v>Zack Diestler</v>
      </c>
      <c r="B15" s="29" t="str">
        <f>'Team Results'!$A$77</f>
        <v>Notre Dame Academy</v>
      </c>
      <c r="C15" s="29">
        <f>SUM('Team Results'!F83:K83)</f>
        <v>26</v>
      </c>
      <c r="D15" s="29">
        <f>SUM('Team Results'!I83:K83)</f>
        <v>14</v>
      </c>
      <c r="E15" s="29">
        <f>'Team Results'!L83</f>
        <v>40</v>
      </c>
      <c r="F15" s="30">
        <f>IF(E15=E14,F14,(COUNT($F$5:F14)+1))</f>
        <v>6</v>
      </c>
      <c r="G15" s="14"/>
      <c r="H15" s="35" t="str">
        <f>'Team Results'!$A$68</f>
        <v>Manitowoc</v>
      </c>
      <c r="I15" s="16">
        <f>'Team Results'!$M$72</f>
        <v>195</v>
      </c>
      <c r="K15" s="17">
        <v>8</v>
      </c>
      <c r="L15" s="39">
        <f>'Team Results'!J114</f>
        <v>4.033333333333333</v>
      </c>
      <c r="M15" s="39">
        <f>'Team Results'!J115</f>
        <v>1.0333333333333332</v>
      </c>
    </row>
    <row r="16" spans="1:13" ht="12">
      <c r="A16" s="28" t="str">
        <f>'Team Results'!A100</f>
        <v>Kevin Lange</v>
      </c>
      <c r="B16" s="29" t="str">
        <f>'Team Results'!$A$95</f>
        <v>Sheboygan North</v>
      </c>
      <c r="C16" s="29">
        <f>SUM('Team Results'!F100:K100)</f>
        <v>27</v>
      </c>
      <c r="D16" s="29">
        <f>SUM('Team Results'!I100:K100)</f>
        <v>13</v>
      </c>
      <c r="E16" s="29">
        <f>'Team Results'!L100</f>
        <v>40</v>
      </c>
      <c r="F16" s="30">
        <f>IF(E16=E15,F15,(COUNT($F$5:F15)+1))</f>
        <v>6</v>
      </c>
      <c r="G16" s="14"/>
      <c r="H16" s="35" t="str">
        <f>'Team Results'!$A$104</f>
        <v>Sheboygan South</v>
      </c>
      <c r="I16" s="16">
        <f>'Team Results'!$M$108</f>
        <v>195</v>
      </c>
      <c r="K16" s="17">
        <v>9</v>
      </c>
      <c r="L16" s="39">
        <f>'Team Results'!K114</f>
        <v>6.633333333333334</v>
      </c>
      <c r="M16" s="39">
        <f>'Team Results'!K115</f>
        <v>1.6333333333333337</v>
      </c>
    </row>
    <row r="17" spans="1:9" ht="12">
      <c r="A17" s="28" t="str">
        <f>'Team Results'!A79</f>
        <v>Jim Liddy</v>
      </c>
      <c r="B17" s="29" t="str">
        <f>'Team Results'!$A$77</f>
        <v>Notre Dame Academy</v>
      </c>
      <c r="C17" s="29">
        <f>SUM('Team Results'!F79:K79)</f>
        <v>28</v>
      </c>
      <c r="D17" s="29">
        <f>SUM('Team Results'!I79:K79)</f>
        <v>14</v>
      </c>
      <c r="E17" s="29">
        <f>'Team Results'!L79</f>
        <v>40</v>
      </c>
      <c r="F17" s="30">
        <f>IF(E17=E16,F16,(COUNT($F$5:F16)+1))</f>
        <v>6</v>
      </c>
      <c r="G17" s="14"/>
      <c r="H17" s="35" t="str">
        <f>'Team Results'!$A$59</f>
        <v>Green Bay West</v>
      </c>
      <c r="I17" s="16">
        <f>'Team Results'!$M$63</f>
        <v>199</v>
      </c>
    </row>
    <row r="18" spans="1:9" ht="12">
      <c r="A18" s="28" t="str">
        <f>'Team Results'!A34</f>
        <v>Ryan Sanok</v>
      </c>
      <c r="B18" s="29" t="str">
        <f>'Team Results'!$A$32</f>
        <v>Green Bay East</v>
      </c>
      <c r="C18" s="29">
        <f>SUM('Team Results'!F34:K34)</f>
        <v>29</v>
      </c>
      <c r="D18" s="29">
        <f>SUM('Team Results'!I34:K34)</f>
        <v>14</v>
      </c>
      <c r="E18" s="29">
        <f>'Team Results'!L34</f>
        <v>41</v>
      </c>
      <c r="F18" s="30">
        <f>IF(E18=E17,F17,(COUNT($F$5:F17)+1))</f>
        <v>13</v>
      </c>
      <c r="G18" s="14"/>
      <c r="H18" s="35" t="str">
        <f>'Team Results'!$A$5</f>
        <v>Ashwaubenon</v>
      </c>
      <c r="I18" s="16">
        <f>'Team Results'!$M$9</f>
        <v>202</v>
      </c>
    </row>
    <row r="19" spans="1:7" ht="12">
      <c r="A19" s="28" t="str">
        <f>'Team Results'!A28</f>
        <v>Max Thompson</v>
      </c>
      <c r="B19" s="29" t="str">
        <f>'Team Results'!$A$23</f>
        <v>DePere</v>
      </c>
      <c r="C19" s="29">
        <f>SUM('Team Results'!F28:K28)</f>
        <v>26</v>
      </c>
      <c r="D19" s="29">
        <f>SUM('Team Results'!I28:K28)</f>
        <v>12</v>
      </c>
      <c r="E19" s="29">
        <f>'Team Results'!L28</f>
        <v>42</v>
      </c>
      <c r="F19" s="30">
        <f>IF(E19=E18,F18,(COUNT($F$5:F18)+1))</f>
        <v>14</v>
      </c>
      <c r="G19" s="14"/>
    </row>
    <row r="20" spans="1:9" ht="12">
      <c r="A20" s="28" t="str">
        <f>'Team Results'!A80</f>
        <v>Matt Smilanich</v>
      </c>
      <c r="B20" s="29" t="str">
        <f>'Team Results'!$A$77</f>
        <v>Notre Dame Academy</v>
      </c>
      <c r="C20" s="29">
        <f>SUM('Team Results'!F80:K80)</f>
        <v>27</v>
      </c>
      <c r="D20" s="29">
        <f>SUM('Team Results'!I80:K80)</f>
        <v>13</v>
      </c>
      <c r="E20" s="29">
        <f>'Team Results'!L80</f>
        <v>42</v>
      </c>
      <c r="F20" s="30">
        <f>IF(E20=E19,F19,(COUNT($F$5:F19)+1))</f>
        <v>14</v>
      </c>
      <c r="G20" s="14"/>
      <c r="H20" s="71" t="s">
        <v>6</v>
      </c>
      <c r="I20" s="72"/>
    </row>
    <row r="21" spans="1:9" ht="12">
      <c r="A21" s="28" t="str">
        <f>'Team Results'!A108</f>
        <v>Dan Shircel</v>
      </c>
      <c r="B21" s="29" t="str">
        <f>'Team Results'!$A$104</f>
        <v>Sheboygan South</v>
      </c>
      <c r="C21" s="29">
        <f>SUM('Team Results'!F108:K108)</f>
        <v>27</v>
      </c>
      <c r="D21" s="29">
        <f>SUM('Team Results'!I108:K108)</f>
        <v>14</v>
      </c>
      <c r="E21" s="29">
        <f>'Team Results'!L108</f>
        <v>42</v>
      </c>
      <c r="F21" s="30">
        <f>IF(E21=E20,F20,(COUNT($F$5:F20)+1))</f>
        <v>14</v>
      </c>
      <c r="G21" s="14"/>
      <c r="H21" s="16" t="s">
        <v>11</v>
      </c>
      <c r="I21" s="16" t="s">
        <v>1</v>
      </c>
    </row>
    <row r="22" spans="1:9" ht="12">
      <c r="A22" s="28" t="str">
        <f>'Team Results'!A27</f>
        <v>Patrick Fridland</v>
      </c>
      <c r="B22" s="29" t="str">
        <f>'Team Results'!$A$23</f>
        <v>DePere</v>
      </c>
      <c r="C22" s="29">
        <f>SUM('Team Results'!F27:K27)</f>
        <v>27</v>
      </c>
      <c r="D22" s="29">
        <f>SUM('Team Results'!I27:K27)</f>
        <v>14</v>
      </c>
      <c r="E22" s="29">
        <f>'Team Results'!L27</f>
        <v>42</v>
      </c>
      <c r="F22" s="30">
        <f>IF(E22=E21,F21,(COUNT($F$5:F21)+1))</f>
        <v>14</v>
      </c>
      <c r="G22" s="14"/>
      <c r="H22" s="35" t="str">
        <f>'Team Results'!$A$23</f>
        <v>DePere</v>
      </c>
      <c r="I22" s="16">
        <f>'Team Results'!$L$30</f>
        <v>34</v>
      </c>
    </row>
    <row r="23" spans="1:10" ht="12">
      <c r="A23" s="28" t="str">
        <f>'Team Results'!A89</f>
        <v>Jacob Syndergaard</v>
      </c>
      <c r="B23" s="29" t="str">
        <f>'Team Results'!$A$86</f>
        <v>Pulaski</v>
      </c>
      <c r="C23" s="29">
        <f>SUM('Team Results'!F89:K89)</f>
        <v>28</v>
      </c>
      <c r="D23" s="29">
        <f>SUM('Team Results'!I89:K89)</f>
        <v>14</v>
      </c>
      <c r="E23" s="29">
        <f>'Team Results'!L89</f>
        <v>42</v>
      </c>
      <c r="F23" s="30">
        <f>IF(E23=E22,F22,(COUNT($F$5:F22)+1))</f>
        <v>14</v>
      </c>
      <c r="G23" s="14"/>
      <c r="H23" s="35" t="str">
        <f>'Team Results'!$A$77</f>
        <v>Notre Dame Academy</v>
      </c>
      <c r="I23" s="16">
        <f>'Team Results'!$L$84</f>
        <v>34</v>
      </c>
      <c r="J23" s="15"/>
    </row>
    <row r="24" spans="1:9" ht="12">
      <c r="A24" s="28" t="str">
        <f>'Team Results'!A47</f>
        <v>Michael Gehm</v>
      </c>
      <c r="B24" s="29" t="str">
        <f>'Team Results'!$A$41</f>
        <v>Green Bay Preble</v>
      </c>
      <c r="C24" s="29">
        <f>SUM('Team Results'!F47:K47)</f>
        <v>28</v>
      </c>
      <c r="D24" s="29">
        <f>SUM('Team Results'!I47:K47)</f>
        <v>15</v>
      </c>
      <c r="E24" s="29">
        <f>'Team Results'!L47</f>
        <v>42</v>
      </c>
      <c r="F24" s="30">
        <f>IF(E24=E23,F23,(COUNT($F$5:F23)+1))</f>
        <v>14</v>
      </c>
      <c r="G24" s="14"/>
      <c r="H24" s="35" t="str">
        <f>'Team Results'!$A$14</f>
        <v>Bay Port</v>
      </c>
      <c r="I24" s="16">
        <f>'Team Results'!$L$21</f>
        <v>35</v>
      </c>
    </row>
    <row r="25" spans="1:9" ht="12">
      <c r="A25" s="28" t="str">
        <f>'Team Results'!A44</f>
        <v>Trevor Kim</v>
      </c>
      <c r="B25" s="29" t="str">
        <f>'Team Results'!$A$41</f>
        <v>Green Bay Preble</v>
      </c>
      <c r="C25" s="29">
        <f>SUM('Team Results'!F44:K44)</f>
        <v>28</v>
      </c>
      <c r="D25" s="29">
        <f>SUM('Team Results'!I44:K44)</f>
        <v>15</v>
      </c>
      <c r="E25" s="29">
        <f>'Team Results'!L44</f>
        <v>42</v>
      </c>
      <c r="F25" s="30">
        <f>IF(E25=E24,F24,(COUNT($F$5:F24)+1))</f>
        <v>14</v>
      </c>
      <c r="G25" s="14"/>
      <c r="H25" s="35" t="str">
        <f>'Team Results'!$A$95</f>
        <v>Sheboygan North</v>
      </c>
      <c r="I25" s="16">
        <f>'Team Results'!$L$102</f>
        <v>35</v>
      </c>
    </row>
    <row r="26" spans="1:9" ht="12">
      <c r="A26" s="28" t="str">
        <f>'Team Results'!A36</f>
        <v>Dylan Challe</v>
      </c>
      <c r="B26" s="29" t="str">
        <f>'Team Results'!$A$32</f>
        <v>Green Bay East</v>
      </c>
      <c r="C26" s="29">
        <f>SUM('Team Results'!F36:K36)</f>
        <v>27</v>
      </c>
      <c r="D26" s="29">
        <f>SUM('Team Results'!I36:K36)</f>
        <v>15</v>
      </c>
      <c r="E26" s="29">
        <f>'Team Results'!L36</f>
        <v>43</v>
      </c>
      <c r="F26" s="30">
        <f>IF(E26=E25,F25,(COUNT($F$5:F25)+1))</f>
        <v>21</v>
      </c>
      <c r="G26" s="14"/>
      <c r="H26" s="35" t="str">
        <f>'Team Results'!$A$32</f>
        <v>Green Bay East</v>
      </c>
      <c r="I26" s="16">
        <f>'Team Results'!$L$39</f>
        <v>36</v>
      </c>
    </row>
    <row r="27" spans="1:9" ht="12">
      <c r="A27" s="28" t="str">
        <f>'Team Results'!A98</f>
        <v>Curtis Larson</v>
      </c>
      <c r="B27" s="29" t="str">
        <f>'Team Results'!$A$95</f>
        <v>Sheboygan North</v>
      </c>
      <c r="C27" s="29">
        <f>SUM('Team Results'!F98:K98)</f>
        <v>28</v>
      </c>
      <c r="D27" s="29">
        <f>SUM('Team Results'!I98:K98)</f>
        <v>13</v>
      </c>
      <c r="E27" s="29">
        <f>'Team Results'!L98</f>
        <v>43</v>
      </c>
      <c r="F27" s="30">
        <f>IF(E27=E26,F26,(COUNT($F$5:F26)+1))</f>
        <v>21</v>
      </c>
      <c r="G27" s="14"/>
      <c r="H27" s="35" t="str">
        <f>'Team Results'!$A$59</f>
        <v>Green Bay West</v>
      </c>
      <c r="I27" s="16">
        <f>'Team Results'!$L$66</f>
        <v>36</v>
      </c>
    </row>
    <row r="28" spans="1:9" ht="12">
      <c r="A28" s="28" t="str">
        <f>'Team Results'!A35</f>
        <v>Will Rouse</v>
      </c>
      <c r="B28" s="29" t="str">
        <f>'Team Results'!$A$32</f>
        <v>Green Bay East</v>
      </c>
      <c r="C28" s="29">
        <f>SUM('Team Results'!F35:K35)</f>
        <v>28</v>
      </c>
      <c r="D28" s="29">
        <f>SUM('Team Results'!I35:K35)</f>
        <v>14</v>
      </c>
      <c r="E28" s="29">
        <f>'Team Results'!L35</f>
        <v>43</v>
      </c>
      <c r="F28" s="30">
        <f>IF(E28=E27,F27,(COUNT($F$5:F27)+1))</f>
        <v>21</v>
      </c>
      <c r="G28" s="14"/>
      <c r="H28" s="35" t="str">
        <f>'Team Results'!$A$86</f>
        <v>Pulaski</v>
      </c>
      <c r="I28" s="16">
        <f>'Team Results'!$L$93</f>
        <v>36</v>
      </c>
    </row>
    <row r="29" spans="1:9" ht="12">
      <c r="A29" s="28" t="str">
        <f>'Team Results'!A19</f>
        <v>Garrett Lubbers</v>
      </c>
      <c r="B29" s="29" t="str">
        <f>'Team Results'!$A$14</f>
        <v>Bay Port</v>
      </c>
      <c r="C29" s="29">
        <f>SUM('Team Results'!F19:K19)</f>
        <v>28</v>
      </c>
      <c r="D29" s="29">
        <f>SUM('Team Results'!I19:K19)</f>
        <v>15</v>
      </c>
      <c r="E29" s="29">
        <f>'Team Results'!L19</f>
        <v>43</v>
      </c>
      <c r="F29" s="30">
        <f>IF(E29=E28,F28,(COUNT($F$5:F28)+1))</f>
        <v>21</v>
      </c>
      <c r="G29" s="14"/>
      <c r="H29" s="35" t="str">
        <f>'Team Results'!$A$41</f>
        <v>Green Bay Preble</v>
      </c>
      <c r="I29" s="16">
        <f>'Team Results'!$L$48</f>
        <v>37</v>
      </c>
    </row>
    <row r="30" spans="1:9" ht="12">
      <c r="A30" s="28" t="str">
        <f>'Team Results'!A106</f>
        <v>Chad Lawrence</v>
      </c>
      <c r="B30" s="29" t="str">
        <f>'Team Results'!$A$104</f>
        <v>Sheboygan South</v>
      </c>
      <c r="C30" s="29">
        <f>SUM('Team Results'!F106:K106)</f>
        <v>25</v>
      </c>
      <c r="D30" s="29">
        <f>SUM('Team Results'!I106:K106)</f>
        <v>13</v>
      </c>
      <c r="E30" s="29">
        <f>'Team Results'!L106</f>
        <v>44</v>
      </c>
      <c r="F30" s="30">
        <f>IF(E30=E29,F29,(COUNT($F$5:F29)+1))</f>
        <v>25</v>
      </c>
      <c r="G30" s="14"/>
      <c r="H30" s="35" t="str">
        <f>'Team Results'!$A$50</f>
        <v>Green Bay Southwest</v>
      </c>
      <c r="I30" s="16">
        <f>'Team Results'!$L$57</f>
        <v>37</v>
      </c>
    </row>
    <row r="31" spans="1:9" ht="12">
      <c r="A31" s="28" t="str">
        <f>'Team Results'!A101</f>
        <v>Brett Pokrzywinski</v>
      </c>
      <c r="B31" s="29" t="str">
        <f>'Team Results'!$A$95</f>
        <v>Sheboygan North</v>
      </c>
      <c r="C31" s="29">
        <f>SUM('Team Results'!F101:K101)</f>
        <v>28</v>
      </c>
      <c r="D31" s="29">
        <f>SUM('Team Results'!I101:K101)</f>
        <v>15</v>
      </c>
      <c r="E31" s="29">
        <f>'Team Results'!L101</f>
        <v>44</v>
      </c>
      <c r="F31" s="30">
        <f>IF(E31=E30,F30,(COUNT($F$5:F30)+1))</f>
        <v>25</v>
      </c>
      <c r="G31" s="14"/>
      <c r="H31" s="35" t="str">
        <f>'Team Results'!$A$104</f>
        <v>Sheboygan South</v>
      </c>
      <c r="I31" s="16">
        <f>'Team Results'!$L$111</f>
        <v>38</v>
      </c>
    </row>
    <row r="32" spans="1:9" ht="12">
      <c r="A32" s="28" t="str">
        <f>'Team Results'!A73</f>
        <v>Sasha Oosting</v>
      </c>
      <c r="B32" s="29" t="str">
        <f>'Team Results'!$A$68</f>
        <v>Manitowoc</v>
      </c>
      <c r="C32" s="29">
        <f>SUM('Team Results'!F73:K73)</f>
        <v>28</v>
      </c>
      <c r="D32" s="29">
        <f>SUM('Team Results'!I73:K73)</f>
        <v>15</v>
      </c>
      <c r="E32" s="29">
        <f>'Team Results'!L73</f>
        <v>44</v>
      </c>
      <c r="F32" s="30">
        <f>IF(E32=E31,F31,(COUNT($F$5:F31)+1))</f>
        <v>25</v>
      </c>
      <c r="G32" s="14"/>
      <c r="H32" s="35" t="str">
        <f>'Team Results'!$A$68</f>
        <v>Manitowoc</v>
      </c>
      <c r="I32" s="16">
        <f>'Team Results'!$L$75</f>
        <v>39</v>
      </c>
    </row>
    <row r="33" spans="1:9" ht="12">
      <c r="A33" s="38" t="str">
        <f>'Team Results'!A52</f>
        <v>Andrew Schmidt</v>
      </c>
      <c r="B33" s="29" t="str">
        <f>'Team Results'!$A$50</f>
        <v>Green Bay Southwest</v>
      </c>
      <c r="C33" s="29">
        <f>SUM('Team Results'!F52:K52)</f>
        <v>29</v>
      </c>
      <c r="D33" s="29">
        <f>SUM('Team Results'!I52:K52)</f>
        <v>15</v>
      </c>
      <c r="E33" s="29">
        <f>'Team Results'!L52</f>
        <v>44</v>
      </c>
      <c r="F33" s="30">
        <f>IF(E33=E32,F32,(COUNT($F$5:F32)+1))</f>
        <v>25</v>
      </c>
      <c r="G33" s="14"/>
      <c r="H33" s="35" t="str">
        <f>'Team Results'!$A$5</f>
        <v>Ashwaubenon</v>
      </c>
      <c r="I33" s="16">
        <f>'Team Results'!$L$12</f>
        <v>43</v>
      </c>
    </row>
    <row r="34" spans="1:9" ht="12">
      <c r="A34" s="28" t="str">
        <f>'Team Results'!A29</f>
        <v>Alex Schwartz</v>
      </c>
      <c r="B34" s="29" t="str">
        <f>'Team Results'!$A$23</f>
        <v>DePere</v>
      </c>
      <c r="C34" s="29">
        <f>SUM('Team Results'!F29:K29)</f>
        <v>28</v>
      </c>
      <c r="D34" s="29">
        <f>SUM('Team Results'!I29:K29)</f>
        <v>14</v>
      </c>
      <c r="E34" s="29">
        <f>'Team Results'!L29</f>
        <v>45</v>
      </c>
      <c r="F34" s="30">
        <f>IF(E34=E33,F33,(COUNT($F$5:F33)+1))</f>
        <v>29</v>
      </c>
      <c r="G34"/>
      <c r="H34" s="36"/>
      <c r="I34" s="37"/>
    </row>
    <row r="35" spans="1:6" ht="12">
      <c r="A35" s="28" t="str">
        <f>'Team Results'!A92</f>
        <v>Aaron Romanek</v>
      </c>
      <c r="B35" s="29" t="str">
        <f>'Team Results'!$A$86</f>
        <v>Pulaski</v>
      </c>
      <c r="C35" s="29">
        <f>SUM('Team Results'!F92:K92)</f>
        <v>29</v>
      </c>
      <c r="D35" s="29">
        <f>SUM('Team Results'!I92:K92)</f>
        <v>15</v>
      </c>
      <c r="E35" s="29">
        <f>'Team Results'!L92</f>
        <v>45</v>
      </c>
      <c r="F35" s="30">
        <f>IF(E35=E34,F34,(COUNT($F$5:F34)+1))</f>
        <v>29</v>
      </c>
    </row>
    <row r="36" spans="1:6" ht="12">
      <c r="A36" s="28" t="str">
        <f>'Team Results'!A91</f>
        <v>Zach Gutzman</v>
      </c>
      <c r="B36" s="29" t="str">
        <f>'Team Results'!$A$86</f>
        <v>Pulaski</v>
      </c>
      <c r="C36" s="29">
        <f>SUM('Team Results'!F91:K91)</f>
        <v>29</v>
      </c>
      <c r="D36" s="29">
        <f>SUM('Team Results'!I91:K91)</f>
        <v>15</v>
      </c>
      <c r="E36" s="29">
        <f>'Team Results'!L91</f>
        <v>45</v>
      </c>
      <c r="F36" s="30">
        <f>IF(E36=E35,F35,(COUNT($F$5:F35)+1))</f>
        <v>29</v>
      </c>
    </row>
    <row r="37" spans="1:6" ht="12">
      <c r="A37" s="38" t="str">
        <f>'Team Results'!A54</f>
        <v>Nolan Jones</v>
      </c>
      <c r="B37" s="29" t="str">
        <f>'Team Results'!$A$50</f>
        <v>Green Bay Southwest</v>
      </c>
      <c r="C37" s="29">
        <f>SUM('Team Results'!F54:K54)</f>
        <v>30</v>
      </c>
      <c r="D37" s="29">
        <f>SUM('Team Results'!I54:K54)</f>
        <v>17</v>
      </c>
      <c r="E37" s="29">
        <f>'Team Results'!L54</f>
        <v>45</v>
      </c>
      <c r="F37" s="30">
        <f>IF(E37=E36,F36,(COUNT($F$5:F36)+1))</f>
        <v>29</v>
      </c>
    </row>
    <row r="38" spans="1:6" ht="12">
      <c r="A38" s="28" t="str">
        <f>'Team Results'!A20</f>
        <v>Casey Vannes</v>
      </c>
      <c r="B38" s="29" t="str">
        <f>'Team Results'!$A$14</f>
        <v>Bay Port</v>
      </c>
      <c r="C38" s="29">
        <f>SUM('Team Results'!F20:K20)</f>
        <v>29</v>
      </c>
      <c r="D38" s="29">
        <f>SUM('Team Results'!I20:K20)</f>
        <v>16</v>
      </c>
      <c r="E38" s="29">
        <f>'Team Results'!L20</f>
        <v>46</v>
      </c>
      <c r="F38" s="30">
        <f>IF(E38=E37,F37,(COUNT($F$5:F37)+1))</f>
        <v>33</v>
      </c>
    </row>
    <row r="39" spans="1:6" ht="12">
      <c r="A39" s="28" t="str">
        <f>'Team Results'!A18</f>
        <v>Luke Welsing</v>
      </c>
      <c r="B39" s="29" t="str">
        <f>'Team Results'!$A$14</f>
        <v>Bay Port</v>
      </c>
      <c r="C39" s="29">
        <f>SUM('Team Results'!F18:K18)</f>
        <v>30</v>
      </c>
      <c r="D39" s="29">
        <f>SUM('Team Results'!I18:K18)</f>
        <v>14</v>
      </c>
      <c r="E39" s="29">
        <f>'Team Results'!L18</f>
        <v>46</v>
      </c>
      <c r="F39" s="30">
        <f>IF(E39=E38,F38,(COUNT($F$5:F38)+1))</f>
        <v>33</v>
      </c>
    </row>
    <row r="40" spans="1:6" ht="12">
      <c r="A40" s="28" t="str">
        <f>'Team Results'!A45</f>
        <v>Chad Westenberg</v>
      </c>
      <c r="B40" s="29" t="str">
        <f>'Team Results'!$A$41</f>
        <v>Green Bay Preble</v>
      </c>
      <c r="C40" s="29">
        <f>SUM('Team Results'!F45:K45)</f>
        <v>31</v>
      </c>
      <c r="D40" s="29">
        <f>SUM('Team Results'!I45:K45)</f>
        <v>16</v>
      </c>
      <c r="E40" s="29">
        <f>'Team Results'!L45</f>
        <v>46</v>
      </c>
      <c r="F40" s="30">
        <f>IF(E40=E39,F39,(COUNT($F$5:F39)+1))</f>
        <v>33</v>
      </c>
    </row>
    <row r="41" spans="1:6" ht="12">
      <c r="A41" s="28" t="str">
        <f>'Team Results'!A25</f>
        <v>Cullen Maricque</v>
      </c>
      <c r="B41" s="29" t="str">
        <f>'Team Results'!$A$23</f>
        <v>DePere</v>
      </c>
      <c r="C41" s="29">
        <f>SUM('Team Results'!F25:K25)</f>
        <v>32</v>
      </c>
      <c r="D41" s="29">
        <f>SUM('Team Results'!I25:K25)</f>
        <v>16</v>
      </c>
      <c r="E41" s="29">
        <f>'Team Results'!L25</f>
        <v>46</v>
      </c>
      <c r="F41" s="30">
        <f>IF(E41=E40,F40,(COUNT($F$5:F40)+1))</f>
        <v>33</v>
      </c>
    </row>
    <row r="42" spans="1:6" ht="12">
      <c r="A42" s="28" t="str">
        <f>'Team Results'!A90</f>
        <v>Drew Collar</v>
      </c>
      <c r="B42" s="29" t="str">
        <f>'Team Results'!$A$86</f>
        <v>Pulaski</v>
      </c>
      <c r="C42" s="29">
        <f>SUM('Team Results'!F90:K90)</f>
        <v>29</v>
      </c>
      <c r="D42" s="29">
        <f>SUM('Team Results'!I90:K90)</f>
        <v>14</v>
      </c>
      <c r="E42" s="29">
        <f>'Team Results'!L90</f>
        <v>47</v>
      </c>
      <c r="F42" s="30">
        <f>IF(E42=E41,F41,(COUNT($F$5:F41)+1))</f>
        <v>37</v>
      </c>
    </row>
    <row r="43" spans="1:6" ht="12">
      <c r="A43" s="28" t="str">
        <f>'Team Results'!A7</f>
        <v>Greg Signorelli</v>
      </c>
      <c r="B43" s="29" t="str">
        <f>'Team Results'!$A$5</f>
        <v>Ashwaubenon</v>
      </c>
      <c r="C43" s="29">
        <f>SUM('Team Results'!F7:K7)</f>
        <v>30</v>
      </c>
      <c r="D43" s="29">
        <f>SUM('Team Results'!I7:K7)</f>
        <v>15</v>
      </c>
      <c r="E43" s="29">
        <f>'Team Results'!L7</f>
        <v>47</v>
      </c>
      <c r="F43" s="30">
        <f>IF(E43=E42,F42,(COUNT($F$5:F42)+1))</f>
        <v>37</v>
      </c>
    </row>
    <row r="44" spans="1:6" ht="12">
      <c r="A44" s="38" t="str">
        <f>'Team Results'!A55</f>
        <v>Daniel Christensen</v>
      </c>
      <c r="B44" s="29" t="str">
        <f>'Team Results'!$A$50</f>
        <v>Green Bay Southwest</v>
      </c>
      <c r="C44" s="29">
        <f>SUM('Team Results'!F55:K55)</f>
        <v>30</v>
      </c>
      <c r="D44" s="29">
        <f>SUM('Team Results'!I55:K55)</f>
        <v>16</v>
      </c>
      <c r="E44" s="29">
        <f>'Team Results'!L55</f>
        <v>47</v>
      </c>
      <c r="F44" s="30">
        <f>IF(E44=E43,F43,(COUNT($F$5:F43)+1))</f>
        <v>37</v>
      </c>
    </row>
    <row r="45" spans="1:6" ht="12">
      <c r="A45" s="28" t="str">
        <f>'Team Results'!A46</f>
        <v>Evan Thielen</v>
      </c>
      <c r="B45" s="29" t="str">
        <f>'Team Results'!$A$41</f>
        <v>Green Bay Preble</v>
      </c>
      <c r="C45" s="29">
        <f>SUM('Team Results'!F46:K46)</f>
        <v>30</v>
      </c>
      <c r="D45" s="29">
        <f>SUM('Team Results'!I46:K46)</f>
        <v>16</v>
      </c>
      <c r="E45" s="29">
        <f>'Team Results'!L46</f>
        <v>47</v>
      </c>
      <c r="F45" s="30">
        <f>IF(E45=E44,F44,(COUNT($F$5:F44)+1))</f>
        <v>37</v>
      </c>
    </row>
    <row r="46" spans="1:6" ht="12">
      <c r="A46" s="28" t="str">
        <f>'Team Results'!A37</f>
        <v>Tyler Jones</v>
      </c>
      <c r="B46" s="29" t="str">
        <f>'Team Results'!$A$32</f>
        <v>Green Bay East</v>
      </c>
      <c r="C46" s="29">
        <f>SUM('Team Results'!F37:K37)</f>
        <v>30</v>
      </c>
      <c r="D46" s="29">
        <f>SUM('Team Results'!I37:K37)</f>
        <v>17</v>
      </c>
      <c r="E46" s="29">
        <f>'Team Results'!L37</f>
        <v>48</v>
      </c>
      <c r="F46" s="30">
        <f>IF(E46=E45,F45,(COUNT($F$5:F45)+1))</f>
        <v>41</v>
      </c>
    </row>
    <row r="47" spans="1:6" ht="12">
      <c r="A47" s="28" t="str">
        <f>'Team Results'!A97</f>
        <v>Max VanVeghel</v>
      </c>
      <c r="B47" s="29" t="str">
        <f>'Team Results'!$A$95</f>
        <v>Sheboygan North</v>
      </c>
      <c r="C47" s="29">
        <f>SUM('Team Results'!F97:K97)</f>
        <v>31</v>
      </c>
      <c r="D47" s="29">
        <f>SUM('Team Results'!I97:K97)</f>
        <v>16</v>
      </c>
      <c r="E47" s="29">
        <f>'Team Results'!L97</f>
        <v>48</v>
      </c>
      <c r="F47" s="30">
        <f>IF(E47=E46,F46,(COUNT($F$5:F46)+1))</f>
        <v>41</v>
      </c>
    </row>
    <row r="48" spans="1:6" ht="12">
      <c r="A48" s="28" t="str">
        <f>'Team Results'!A65</f>
        <v>Adam Brotski</v>
      </c>
      <c r="B48" s="29" t="str">
        <f>'Team Results'!$A$59</f>
        <v>Green Bay West</v>
      </c>
      <c r="C48" s="29">
        <f>SUM('Team Results'!F65:K65)</f>
        <v>31</v>
      </c>
      <c r="D48" s="29">
        <f>SUM('Team Results'!I65:K65)</f>
        <v>17</v>
      </c>
      <c r="E48" s="29">
        <f>'Team Results'!L65</f>
        <v>48</v>
      </c>
      <c r="F48" s="30">
        <f>IF(E48=E47,F47,(COUNT($F$5:F47)+1))</f>
        <v>41</v>
      </c>
    </row>
    <row r="49" spans="1:6" ht="12">
      <c r="A49" s="28" t="str">
        <f>'Team Results'!A99</f>
        <v>Alex Gray</v>
      </c>
      <c r="B49" s="29" t="str">
        <f>'Team Results'!$A$95</f>
        <v>Sheboygan North</v>
      </c>
      <c r="C49" s="29">
        <f>SUM('Team Results'!F99:K99)</f>
        <v>31</v>
      </c>
      <c r="D49" s="29">
        <f>SUM('Team Results'!I99:K99)</f>
        <v>17</v>
      </c>
      <c r="E49" s="29">
        <f>'Team Results'!L99</f>
        <v>48</v>
      </c>
      <c r="F49" s="30">
        <f>IF(E49=E48,F48,(COUNT($F$5:F48)+1))</f>
        <v>41</v>
      </c>
    </row>
    <row r="50" spans="1:6" ht="12">
      <c r="A50" s="28" t="str">
        <f>'Team Results'!A107</f>
        <v>Jimmy Lackey</v>
      </c>
      <c r="B50" s="29" t="str">
        <f>'Team Results'!$A$104</f>
        <v>Sheboygan South</v>
      </c>
      <c r="C50" s="29">
        <f>SUM('Team Results'!F107:K107)</f>
        <v>33</v>
      </c>
      <c r="D50" s="29">
        <f>SUM('Team Results'!I107:K107)</f>
        <v>17</v>
      </c>
      <c r="E50" s="29">
        <f>'Team Results'!L107</f>
        <v>49</v>
      </c>
      <c r="F50" s="30">
        <f>IF(E50=E49,F49,(COUNT($F$5:F49)+1))</f>
        <v>45</v>
      </c>
    </row>
    <row r="51" spans="1:6" ht="12">
      <c r="A51" s="28" t="str">
        <f>'Team Results'!A70</f>
        <v>Daniel Martin</v>
      </c>
      <c r="B51" s="29" t="str">
        <f>'Team Results'!$A$68</f>
        <v>Manitowoc</v>
      </c>
      <c r="C51" s="29">
        <f>SUM('Team Results'!F70:K70)</f>
        <v>32</v>
      </c>
      <c r="D51" s="29">
        <f>SUM('Team Results'!I70:K70)</f>
        <v>15</v>
      </c>
      <c r="E51" s="29">
        <f>'Team Results'!L70</f>
        <v>50</v>
      </c>
      <c r="F51" s="30">
        <f>IF(E51=E50,F50,(COUNT($F$5:F50)+1))</f>
        <v>46</v>
      </c>
    </row>
    <row r="52" spans="1:6" ht="12">
      <c r="A52" s="28" t="str">
        <f>'Team Results'!A9</f>
        <v>Ryan Wischow</v>
      </c>
      <c r="B52" s="29" t="str">
        <f>'Team Results'!$A$5</f>
        <v>Ashwaubenon</v>
      </c>
      <c r="C52" s="29">
        <f>SUM('Team Results'!F9:K9)</f>
        <v>32</v>
      </c>
      <c r="D52" s="29">
        <f>SUM('Team Results'!I9:K9)</f>
        <v>17</v>
      </c>
      <c r="E52" s="29">
        <f>'Team Results'!L9</f>
        <v>50</v>
      </c>
      <c r="F52" s="30">
        <f>IF(E52=E51,F51,(COUNT($F$5:F51)+1))</f>
        <v>46</v>
      </c>
    </row>
    <row r="53" spans="1:6" ht="12">
      <c r="A53" s="28" t="str">
        <f>'Team Results'!A71</f>
        <v>Matt Fischer</v>
      </c>
      <c r="B53" s="29" t="str">
        <f>'Team Results'!$A$68</f>
        <v>Manitowoc</v>
      </c>
      <c r="C53" s="29">
        <f>SUM('Team Results'!F71:K71)</f>
        <v>32</v>
      </c>
      <c r="D53" s="29">
        <f>SUM('Team Results'!I71:K71)</f>
        <v>18</v>
      </c>
      <c r="E53" s="29">
        <f>'Team Results'!L71</f>
        <v>50</v>
      </c>
      <c r="F53" s="30">
        <f>IF(E53=E52,F52,(COUNT($F$5:F52)+1))</f>
        <v>46</v>
      </c>
    </row>
    <row r="54" spans="1:6" ht="12">
      <c r="A54" s="28" t="str">
        <f>'Team Results'!A72</f>
        <v>Tyler Frietag</v>
      </c>
      <c r="B54" s="29" t="str">
        <f>'Team Results'!$A$68</f>
        <v>Manitowoc</v>
      </c>
      <c r="C54" s="29">
        <f>SUM('Team Results'!F72:K72)</f>
        <v>30</v>
      </c>
      <c r="D54" s="29">
        <f>SUM('Team Results'!I72:K72)</f>
        <v>16</v>
      </c>
      <c r="E54" s="29">
        <f>'Team Results'!L72</f>
        <v>51</v>
      </c>
      <c r="F54" s="30">
        <f>IF(E54=E53,F53,(COUNT($F$5:F53)+1))</f>
        <v>49</v>
      </c>
    </row>
    <row r="55" spans="1:6" ht="12">
      <c r="A55" s="28" t="str">
        <f>'Team Results'!A74</f>
        <v>Ryan LaChappelle</v>
      </c>
      <c r="B55" s="29" t="str">
        <f>'Team Results'!$A$68</f>
        <v>Manitowoc</v>
      </c>
      <c r="C55" s="29">
        <f>SUM('Team Results'!F74:K74)</f>
        <v>36</v>
      </c>
      <c r="D55" s="29">
        <f>SUM('Team Results'!I74:K74)</f>
        <v>20</v>
      </c>
      <c r="E55" s="29">
        <f>'Team Results'!L74</f>
        <v>51</v>
      </c>
      <c r="F55" s="30">
        <f>IF(E55=E54,F54,(COUNT($F$5:F54)+1))</f>
        <v>49</v>
      </c>
    </row>
    <row r="56" spans="1:6" ht="12">
      <c r="A56" s="28" t="str">
        <f>'Team Results'!A8</f>
        <v>Sam Welhouse</v>
      </c>
      <c r="B56" s="29" t="str">
        <f>'Team Results'!$A$5</f>
        <v>Ashwaubenon</v>
      </c>
      <c r="C56" s="29">
        <f>SUM('Team Results'!F8:K8)</f>
        <v>33</v>
      </c>
      <c r="D56" s="29">
        <f>SUM('Team Results'!I8:K8)</f>
        <v>16</v>
      </c>
      <c r="E56" s="29">
        <f>'Team Results'!L8</f>
        <v>52</v>
      </c>
      <c r="F56" s="30">
        <f>IF(E56=E55,F55,(COUNT($F$5:F55)+1))</f>
        <v>51</v>
      </c>
    </row>
    <row r="57" spans="1:6" ht="12">
      <c r="A57" s="38" t="str">
        <f>'Team Results'!A56</f>
        <v>Nathan Paup</v>
      </c>
      <c r="B57" s="29" t="str">
        <f>'Team Results'!$A$50</f>
        <v>Green Bay Southwest</v>
      </c>
      <c r="C57" s="29">
        <f>SUM('Team Results'!F56:K56)</f>
        <v>34</v>
      </c>
      <c r="D57" s="29">
        <f>SUM('Team Results'!I56:K56)</f>
        <v>20</v>
      </c>
      <c r="E57" s="29">
        <f>'Team Results'!L56</f>
        <v>52</v>
      </c>
      <c r="F57" s="30">
        <f>IF(E57=E56,F56,(COUNT($F$5:F56)+1))</f>
        <v>51</v>
      </c>
    </row>
    <row r="58" spans="1:6" ht="12">
      <c r="A58" s="28" t="str">
        <f>'Team Results'!A10</f>
        <v>Logan Donovan</v>
      </c>
      <c r="B58" s="29" t="str">
        <f>'Team Results'!$A$5</f>
        <v>Ashwaubenon</v>
      </c>
      <c r="C58" s="29">
        <f>SUM('Team Results'!F10:K10)</f>
        <v>37</v>
      </c>
      <c r="D58" s="29">
        <f>SUM('Team Results'!I10:K10)</f>
        <v>20</v>
      </c>
      <c r="E58" s="29">
        <f>'Team Results'!L10</f>
        <v>53</v>
      </c>
      <c r="F58" s="30">
        <f>IF(E58=E57,F57,(COUNT($F$5:F57)+1))</f>
        <v>53</v>
      </c>
    </row>
    <row r="59" spans="1:6" ht="12">
      <c r="A59" s="28" t="str">
        <f>'Team Results'!A64</f>
        <v>Charlie Eckers</v>
      </c>
      <c r="B59" s="29" t="str">
        <f>'Team Results'!$A$59</f>
        <v>Green Bay West</v>
      </c>
      <c r="C59" s="29">
        <f>SUM('Team Results'!F64:K64)</f>
        <v>31</v>
      </c>
      <c r="D59" s="29">
        <f>SUM('Team Results'!I64:K64)</f>
        <v>16</v>
      </c>
      <c r="E59" s="29">
        <f>'Team Results'!L64</f>
        <v>55</v>
      </c>
      <c r="F59" s="30">
        <f>IF(E59=E58,F58,(COUNT($F$5:F58)+1))</f>
        <v>54</v>
      </c>
    </row>
    <row r="60" spans="1:6" ht="12">
      <c r="A60" s="28" t="str">
        <f>'Team Results'!A62</f>
        <v>Josh Senechal</v>
      </c>
      <c r="B60" s="29" t="str">
        <f>'Team Results'!$A$59</f>
        <v>Green Bay West</v>
      </c>
      <c r="C60" s="29">
        <f>SUM('Team Results'!F62:K62)</f>
        <v>36</v>
      </c>
      <c r="D60" s="29">
        <f>SUM('Team Results'!I62:K62)</f>
        <v>19</v>
      </c>
      <c r="E60" s="29">
        <f>'Team Results'!L62</f>
        <v>56</v>
      </c>
      <c r="F60" s="30">
        <f>IF(E60=E59,F59,(COUNT($F$5:F59)+1))</f>
        <v>55</v>
      </c>
    </row>
    <row r="61" spans="1:6" ht="12">
      <c r="A61" s="28" t="str">
        <f>'Team Results'!A63</f>
        <v>Travis VanStraten</v>
      </c>
      <c r="B61" s="29" t="str">
        <f>'Team Results'!$A$59</f>
        <v>Green Bay West</v>
      </c>
      <c r="C61" s="29">
        <f>SUM('Team Results'!F63:K63)</f>
        <v>39</v>
      </c>
      <c r="D61" s="29">
        <f>SUM('Team Results'!I63:K63)</f>
        <v>21</v>
      </c>
      <c r="E61" s="29">
        <f>'Team Results'!L63</f>
        <v>57</v>
      </c>
      <c r="F61" s="30">
        <f>IF(E61=E60,F60,(COUNT($F$5:F60)+1))</f>
        <v>56</v>
      </c>
    </row>
    <row r="62" spans="1:6" ht="12">
      <c r="A62" s="28" t="str">
        <f>'Team Results'!A38</f>
        <v>Max Boyle</v>
      </c>
      <c r="B62" s="29" t="str">
        <f>'Team Results'!$A$32</f>
        <v>Green Bay East</v>
      </c>
      <c r="C62" s="29">
        <f>SUM('Team Results'!F38:K38)</f>
        <v>40</v>
      </c>
      <c r="D62" s="29">
        <f>SUM('Team Results'!I38:K38)</f>
        <v>20</v>
      </c>
      <c r="E62" s="29">
        <f>'Team Results'!L38</f>
        <v>59</v>
      </c>
      <c r="F62" s="30">
        <f>IF(E62=E61,F61,(COUNT($F$5:F61)+1))</f>
        <v>57</v>
      </c>
    </row>
    <row r="63" spans="1:6" ht="12">
      <c r="A63" s="28" t="str">
        <f>'Team Results'!A109</f>
        <v>Ryan Wagner</v>
      </c>
      <c r="B63" s="29" t="str">
        <f>'Team Results'!$A$104</f>
        <v>Sheboygan South</v>
      </c>
      <c r="C63" s="29">
        <f>SUM('Team Results'!F109:K109)</f>
        <v>39</v>
      </c>
      <c r="D63" s="29">
        <f>SUM('Team Results'!I109:K109)</f>
        <v>20</v>
      </c>
      <c r="E63" s="29">
        <f>'Team Results'!L109</f>
        <v>60</v>
      </c>
      <c r="F63" s="30">
        <f>IF(E63=E62,F62,(COUNT($F$5:F62)+1))</f>
        <v>58</v>
      </c>
    </row>
    <row r="64" spans="1:6" ht="12">
      <c r="A64" s="28" t="str">
        <f>'Team Results'!A110</f>
        <v>Ryan Hintz</v>
      </c>
      <c r="B64" s="29" t="str">
        <f>'Team Results'!$A$104</f>
        <v>Sheboygan South</v>
      </c>
      <c r="C64" s="29">
        <f>SUM('Team Results'!F110:K110)</f>
        <v>40</v>
      </c>
      <c r="D64" s="29">
        <f>SUM('Team Results'!I110:K110)</f>
        <v>20</v>
      </c>
      <c r="E64" s="29">
        <f>'Team Results'!L110</f>
        <v>60</v>
      </c>
      <c r="F64" s="30">
        <f>IF(E64=E63,F63,(COUNT($F$5:F63)+1))</f>
        <v>58</v>
      </c>
    </row>
    <row r="65" spans="1:6" ht="12">
      <c r="A65" s="33" t="str">
        <f>'Team Results'!A11</f>
        <v>Paul Frank</v>
      </c>
      <c r="B65" s="31" t="str">
        <f>'Team Results'!$A$5</f>
        <v>Ashwaubenon</v>
      </c>
      <c r="C65" s="31">
        <f>SUM('Team Results'!F11:K11)</f>
        <v>41</v>
      </c>
      <c r="D65" s="31">
        <f>SUM('Team Results'!I11:K11)</f>
        <v>24</v>
      </c>
      <c r="E65" s="31">
        <f>'Team Results'!L11</f>
        <v>61</v>
      </c>
      <c r="F65" s="32">
        <f>IF(E65=E64,F64,(COUNT($F$5:F64)+1))</f>
        <v>60</v>
      </c>
    </row>
  </sheetData>
  <sheetProtection/>
  <mergeCells count="8">
    <mergeCell ref="L5:L7"/>
    <mergeCell ref="M5:M7"/>
    <mergeCell ref="H5:I5"/>
    <mergeCell ref="H20:I20"/>
    <mergeCell ref="A1:M1"/>
    <mergeCell ref="A2:M2"/>
    <mergeCell ref="A3:M3"/>
    <mergeCell ref="K5:K7"/>
  </mergeCells>
  <printOptions horizontalCentered="1"/>
  <pageMargins left="0.5" right="0.5" top="0.5" bottom="0.5" header="0.5" footer="0.5"/>
  <pageSetup fitToHeight="1" fitToWidth="1" orientation="portrait" scale="93" r:id="rId1"/>
  <ignoredErrors>
    <ignoredError sqref="A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Hoiska</dc:creator>
  <cp:keywords/>
  <dc:description/>
  <cp:lastModifiedBy>ray</cp:lastModifiedBy>
  <cp:lastPrinted>2012-04-23T21:58:54Z</cp:lastPrinted>
  <dcterms:created xsi:type="dcterms:W3CDTF">2003-05-01T17:24:24Z</dcterms:created>
  <dcterms:modified xsi:type="dcterms:W3CDTF">2012-04-24T01:12:29Z</dcterms:modified>
  <cp:category/>
  <cp:version/>
  <cp:contentType/>
  <cp:contentStatus/>
</cp:coreProperties>
</file>